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320" windowHeight="7755" activeTab="1"/>
  </bookViews>
  <sheets>
    <sheet name="บ้านด่าน" sheetId="1" r:id="rId1"/>
    <sheet name="ศรีสำโรง" sheetId="3" r:id="rId2"/>
    <sheet name="สวรรคโลก" sheetId="2" r:id="rId3"/>
    <sheet name="ทุ่งเสลี่ยม" sheetId="4" r:id="rId4"/>
    <sheet name="ศรีนคร" sheetId="5" r:id="rId5"/>
    <sheet name="คีรีมาศ" sheetId="8" r:id="rId6"/>
    <sheet name="ศรีสัชนาลัย" sheetId="9" r:id="rId7"/>
    <sheet name="กงไกรลาศ" sheetId="6" r:id="rId8"/>
    <sheet name="เมืองสุโขทัย" sheetId="7" r:id="rId9"/>
    <sheet name="Sheet1" sheetId="10" r:id="rId10"/>
  </sheets>
  <definedNames>
    <definedName name="_xlnm.Print_Titles" localSheetId="7">กงไกรลาศ!$4:$5</definedName>
    <definedName name="_xlnm.Print_Titles" localSheetId="5">คีรีมาศ!$4:$5</definedName>
    <definedName name="_xlnm.Print_Titles" localSheetId="3">ทุ่งเสลี่ยม!$4:$5</definedName>
    <definedName name="_xlnm.Print_Titles" localSheetId="0">บ้านด่าน!$4:$5</definedName>
    <definedName name="_xlnm.Print_Titles" localSheetId="8">เมืองสุโขทัย!$4:$5</definedName>
    <definedName name="_xlnm.Print_Titles" localSheetId="4">ศรีนคร!$4:$4</definedName>
    <definedName name="_xlnm.Print_Titles" localSheetId="6">ศรีสัชนาลัย!$4:$5</definedName>
    <definedName name="_xlnm.Print_Titles" localSheetId="1">ศรีสำโรง!$4:$5</definedName>
    <definedName name="_xlnm.Print_Titles" localSheetId="2">สวรรคโลก!$4:$5</definedName>
  </definedNames>
  <calcPr calcId="144525"/>
</workbook>
</file>

<file path=xl/calcChain.xml><?xml version="1.0" encoding="utf-8"?>
<calcChain xmlns="http://schemas.openxmlformats.org/spreadsheetml/2006/main">
  <c r="F134" i="3" l="1"/>
  <c r="E134" i="3"/>
  <c r="E126" i="3"/>
  <c r="E117" i="3"/>
  <c r="E106" i="3"/>
  <c r="E96" i="3"/>
  <c r="E84" i="3"/>
  <c r="E76" i="3"/>
  <c r="E61" i="3"/>
  <c r="E48" i="3"/>
  <c r="E39" i="3"/>
  <c r="E32" i="3"/>
  <c r="E20" i="3"/>
  <c r="E12" i="3"/>
  <c r="E135" i="3" s="1"/>
  <c r="G150" i="9"/>
  <c r="G135" i="9"/>
  <c r="G90" i="9"/>
  <c r="G80" i="9"/>
  <c r="G39" i="9"/>
  <c r="G24" i="9" l="1"/>
  <c r="H24" i="9" s="1"/>
  <c r="G11" i="9"/>
  <c r="G61" i="5" l="1"/>
  <c r="E103" i="7" l="1"/>
  <c r="H6" i="7" l="1"/>
  <c r="H7" i="7" s="1"/>
  <c r="G7" i="7"/>
  <c r="E127" i="6"/>
  <c r="I6" i="7" l="1"/>
  <c r="I7" i="7" s="1"/>
  <c r="E151" i="9"/>
  <c r="H135" i="9"/>
  <c r="I135" i="9" s="1"/>
  <c r="H111" i="9"/>
  <c r="I111" i="9" s="1"/>
  <c r="H90" i="9"/>
  <c r="I90" i="9" s="1"/>
  <c r="H80" i="9"/>
  <c r="I80" i="9" s="1"/>
  <c r="H39" i="9" l="1"/>
  <c r="I39" i="9" s="1"/>
  <c r="I24" i="9"/>
  <c r="H11" i="9"/>
  <c r="I11" i="9" s="1"/>
  <c r="E122" i="8" l="1"/>
  <c r="E62" i="5"/>
  <c r="H61" i="5"/>
  <c r="I61" i="5" s="1"/>
  <c r="E70" i="4" l="1"/>
  <c r="E156" i="2" l="1"/>
  <c r="H55" i="2" l="1"/>
  <c r="I55" i="2" s="1"/>
  <c r="E84" i="1"/>
  <c r="G102" i="7" l="1"/>
  <c r="F102" i="7"/>
  <c r="G93" i="7"/>
  <c r="F93" i="7"/>
  <c r="G80" i="7"/>
  <c r="F80" i="7"/>
  <c r="G68" i="7"/>
  <c r="F68" i="7"/>
  <c r="G61" i="7"/>
  <c r="F61" i="7"/>
  <c r="G51" i="7"/>
  <c r="F51" i="7"/>
  <c r="G41" i="7"/>
  <c r="F41" i="7"/>
  <c r="G27" i="7"/>
  <c r="F27" i="7"/>
  <c r="G12" i="7"/>
  <c r="F12" i="7"/>
  <c r="G126" i="6"/>
  <c r="F126" i="6"/>
  <c r="G117" i="6"/>
  <c r="F117" i="6"/>
  <c r="G107" i="6"/>
  <c r="F107" i="6"/>
  <c r="G98" i="6"/>
  <c r="F98" i="6"/>
  <c r="G92" i="6"/>
  <c r="F92" i="6"/>
  <c r="G79" i="6"/>
  <c r="F79" i="6"/>
  <c r="G67" i="6"/>
  <c r="F67" i="6"/>
  <c r="G51" i="6"/>
  <c r="F51" i="6"/>
  <c r="G42" i="6"/>
  <c r="F42" i="6"/>
  <c r="G33" i="6"/>
  <c r="F33" i="6"/>
  <c r="G18" i="6"/>
  <c r="F18" i="6"/>
  <c r="G121" i="8"/>
  <c r="F121" i="8"/>
  <c r="G115" i="8"/>
  <c r="F115" i="8"/>
  <c r="G104" i="8"/>
  <c r="F104" i="8"/>
  <c r="G95" i="8"/>
  <c r="F95" i="8"/>
  <c r="G82" i="8"/>
  <c r="F82" i="8"/>
  <c r="G75" i="8"/>
  <c r="F75" i="8"/>
  <c r="F64" i="8"/>
  <c r="G46" i="8"/>
  <c r="F46" i="8"/>
  <c r="G37" i="8"/>
  <c r="F37" i="8"/>
  <c r="G23" i="8"/>
  <c r="F23" i="8"/>
  <c r="F150" i="9"/>
  <c r="F135" i="9"/>
  <c r="G121" i="9"/>
  <c r="F121" i="9"/>
  <c r="G104" i="9"/>
  <c r="F104" i="9"/>
  <c r="F90" i="9"/>
  <c r="F80" i="9"/>
  <c r="G65" i="9"/>
  <c r="G151" i="9" s="1"/>
  <c r="F65" i="9"/>
  <c r="F39" i="9"/>
  <c r="F24" i="9"/>
  <c r="F11" i="9"/>
  <c r="G155" i="2"/>
  <c r="H155" i="2" s="1"/>
  <c r="I155" i="2" s="1"/>
  <c r="F155" i="2"/>
  <c r="G146" i="2"/>
  <c r="H146" i="2" s="1"/>
  <c r="I146" i="2" s="1"/>
  <c r="F146" i="2"/>
  <c r="G136" i="2"/>
  <c r="F136" i="2"/>
  <c r="G121" i="2"/>
  <c r="H121" i="2" s="1"/>
  <c r="I121" i="2" s="1"/>
  <c r="F121" i="2"/>
  <c r="F106" i="2"/>
  <c r="G98" i="2"/>
  <c r="F98" i="2"/>
  <c r="G92" i="2"/>
  <c r="F92" i="2"/>
  <c r="F79" i="2"/>
  <c r="G68" i="2"/>
  <c r="F68" i="2"/>
  <c r="F55" i="2"/>
  <c r="G50" i="2"/>
  <c r="F50" i="2"/>
  <c r="F45" i="2"/>
  <c r="F32" i="2"/>
  <c r="G8" i="2"/>
  <c r="F8" i="2"/>
  <c r="G134" i="3"/>
  <c r="G126" i="3"/>
  <c r="F126" i="3"/>
  <c r="G117" i="3"/>
  <c r="F117" i="3"/>
  <c r="G106" i="3"/>
  <c r="F106" i="3"/>
  <c r="G96" i="3"/>
  <c r="H96" i="3" s="1"/>
  <c r="I96" i="3" s="1"/>
  <c r="F96" i="3"/>
  <c r="G84" i="3"/>
  <c r="F84" i="3"/>
  <c r="G76" i="3"/>
  <c r="F76" i="3"/>
  <c r="G61" i="3"/>
  <c r="F61" i="3"/>
  <c r="G48" i="3"/>
  <c r="F48" i="3"/>
  <c r="G39" i="3"/>
  <c r="F39" i="3"/>
  <c r="G32" i="3"/>
  <c r="F32" i="3"/>
  <c r="G20" i="3"/>
  <c r="F20" i="3"/>
  <c r="G12" i="3"/>
  <c r="F12" i="3"/>
  <c r="G69" i="4"/>
  <c r="F69" i="4"/>
  <c r="G59" i="4"/>
  <c r="H59" i="4" s="1"/>
  <c r="I59" i="4" s="1"/>
  <c r="F59" i="4"/>
  <c r="G47" i="4"/>
  <c r="F47" i="4"/>
  <c r="G33" i="4"/>
  <c r="H33" i="4" s="1"/>
  <c r="I33" i="4" s="1"/>
  <c r="F33" i="4"/>
  <c r="G21" i="4"/>
  <c r="F21" i="4"/>
  <c r="F122" i="8" l="1"/>
  <c r="H51" i="7"/>
  <c r="I51" i="7" s="1"/>
  <c r="H68" i="7"/>
  <c r="I68" i="7" s="1"/>
  <c r="G103" i="7"/>
  <c r="H93" i="7"/>
  <c r="I93" i="7" s="1"/>
  <c r="H27" i="7"/>
  <c r="I27" i="7" s="1"/>
  <c r="H12" i="7"/>
  <c r="I12" i="7" s="1"/>
  <c r="H41" i="7"/>
  <c r="I41" i="7" s="1"/>
  <c r="H61" i="7"/>
  <c r="I61" i="7" s="1"/>
  <c r="H80" i="7"/>
  <c r="I80" i="7" s="1"/>
  <c r="H102" i="7"/>
  <c r="I102" i="7" s="1"/>
  <c r="F103" i="7"/>
  <c r="H33" i="6"/>
  <c r="I33" i="6" s="1"/>
  <c r="H51" i="6"/>
  <c r="I51" i="6" s="1"/>
  <c r="H79" i="6"/>
  <c r="I79" i="6" s="1"/>
  <c r="H98" i="6"/>
  <c r="I98" i="6" s="1"/>
  <c r="H117" i="6"/>
  <c r="I117" i="6" s="1"/>
  <c r="G127" i="6"/>
  <c r="H18" i="6"/>
  <c r="I18" i="6" s="1"/>
  <c r="H42" i="6"/>
  <c r="I42" i="6" s="1"/>
  <c r="H67" i="6"/>
  <c r="I67" i="6" s="1"/>
  <c r="H92" i="6"/>
  <c r="I92" i="6" s="1"/>
  <c r="H126" i="6"/>
  <c r="I126" i="6" s="1"/>
  <c r="H107" i="6"/>
  <c r="I107" i="6" s="1"/>
  <c r="F127" i="6"/>
  <c r="H150" i="9"/>
  <c r="I150" i="9" s="1"/>
  <c r="H121" i="9"/>
  <c r="I121" i="9" s="1"/>
  <c r="H65" i="9"/>
  <c r="I65" i="9" s="1"/>
  <c r="H104" i="9"/>
  <c r="I104" i="9" s="1"/>
  <c r="F151" i="9"/>
  <c r="H37" i="8"/>
  <c r="I37" i="8" s="1"/>
  <c r="H75" i="8"/>
  <c r="I75" i="8" s="1"/>
  <c r="H95" i="8"/>
  <c r="I95" i="8" s="1"/>
  <c r="H115" i="8"/>
  <c r="I115" i="8" s="1"/>
  <c r="H23" i="8"/>
  <c r="I23" i="8" s="1"/>
  <c r="H46" i="8"/>
  <c r="I46" i="8" s="1"/>
  <c r="H82" i="8"/>
  <c r="I82" i="8" s="1"/>
  <c r="H104" i="8"/>
  <c r="I104" i="8" s="1"/>
  <c r="H121" i="8"/>
  <c r="I121" i="8" s="1"/>
  <c r="F70" i="4"/>
  <c r="H21" i="4"/>
  <c r="I21" i="4" s="1"/>
  <c r="H69" i="4"/>
  <c r="I69" i="4" s="1"/>
  <c r="H47" i="4"/>
  <c r="I47" i="4" s="1"/>
  <c r="G70" i="4"/>
  <c r="H68" i="2"/>
  <c r="I68" i="2" s="1"/>
  <c r="H50" i="2"/>
  <c r="I50" i="2" s="1"/>
  <c r="H98" i="2"/>
  <c r="I98" i="2" s="1"/>
  <c r="H136" i="2"/>
  <c r="I136" i="2" s="1"/>
  <c r="H92" i="2"/>
  <c r="I92" i="2" s="1"/>
  <c r="H8" i="2"/>
  <c r="I8" i="2" s="1"/>
  <c r="H134" i="3"/>
  <c r="I134" i="3" s="1"/>
  <c r="H117" i="3"/>
  <c r="I117" i="3" s="1"/>
  <c r="H84" i="3"/>
  <c r="I84" i="3" s="1"/>
  <c r="H106" i="3"/>
  <c r="I106" i="3" s="1"/>
  <c r="H126" i="3"/>
  <c r="I126" i="3" s="1"/>
  <c r="H76" i="3"/>
  <c r="I76" i="3" s="1"/>
  <c r="H48" i="3"/>
  <c r="I48" i="3" s="1"/>
  <c r="H61" i="3"/>
  <c r="I61" i="3" s="1"/>
  <c r="H32" i="3"/>
  <c r="I32" i="3" s="1"/>
  <c r="H20" i="3"/>
  <c r="I20" i="3" s="1"/>
  <c r="H39" i="3"/>
  <c r="I39" i="3" s="1"/>
  <c r="H12" i="3"/>
  <c r="I12" i="3" s="1"/>
  <c r="G135" i="3"/>
  <c r="F135" i="3"/>
  <c r="F156" i="2"/>
  <c r="N84" i="1"/>
  <c r="G83" i="1"/>
  <c r="F83" i="1"/>
  <c r="G72" i="1"/>
  <c r="F72" i="1"/>
  <c r="G63" i="1"/>
  <c r="F63" i="1"/>
  <c r="G54" i="1"/>
  <c r="F54" i="1"/>
  <c r="G43" i="1"/>
  <c r="F43" i="1"/>
  <c r="G25" i="1"/>
  <c r="F25" i="1"/>
  <c r="G16" i="1"/>
  <c r="F16" i="1"/>
  <c r="F84" i="1" l="1"/>
  <c r="H103" i="7"/>
  <c r="H135" i="3"/>
  <c r="I135" i="3" s="1"/>
  <c r="H72" i="1"/>
  <c r="I72" i="1" s="1"/>
  <c r="H83" i="1"/>
  <c r="I83" i="1" s="1"/>
  <c r="H43" i="1"/>
  <c r="I43" i="1" s="1"/>
  <c r="H63" i="1"/>
  <c r="I63" i="1" s="1"/>
  <c r="H54" i="1"/>
  <c r="I54" i="1" s="1"/>
  <c r="H25" i="1"/>
  <c r="I25" i="1" s="1"/>
  <c r="G84" i="1"/>
  <c r="H84" i="1" s="1"/>
  <c r="H16" i="1"/>
  <c r="F61" i="5"/>
  <c r="G51" i="5"/>
  <c r="F51" i="5"/>
  <c r="G39" i="5"/>
  <c r="F39" i="5"/>
  <c r="G28" i="5"/>
  <c r="H28" i="5" s="1"/>
  <c r="I28" i="5" s="1"/>
  <c r="F28" i="5"/>
  <c r="G16" i="5"/>
  <c r="F16" i="5"/>
  <c r="F62" i="5" l="1"/>
  <c r="H51" i="5"/>
  <c r="I51" i="5" s="1"/>
  <c r="H16" i="5"/>
  <c r="I16" i="5" s="1"/>
  <c r="H39" i="5"/>
  <c r="I39" i="5" s="1"/>
  <c r="G62" i="5"/>
  <c r="I16" i="1"/>
  <c r="I106" i="9"/>
  <c r="I107" i="9"/>
  <c r="I108" i="9"/>
  <c r="I109" i="9"/>
  <c r="I110" i="9"/>
  <c r="I105" i="9"/>
  <c r="H151" i="9" l="1"/>
  <c r="I151" i="9" l="1"/>
  <c r="G103" i="2"/>
  <c r="H62" i="5" l="1"/>
  <c r="I62" i="5"/>
  <c r="G106" i="2"/>
  <c r="H106" i="2" s="1"/>
  <c r="I106" i="2" s="1"/>
  <c r="G116" i="2"/>
  <c r="G75" i="2"/>
  <c r="G44" i="2"/>
  <c r="G30" i="2"/>
  <c r="G24" i="2"/>
  <c r="G19" i="2"/>
  <c r="G14" i="2"/>
  <c r="G11" i="2"/>
  <c r="G32" i="2" l="1"/>
  <c r="G45" i="2"/>
  <c r="I6" i="2"/>
  <c r="G79" i="2"/>
  <c r="H45" i="2" l="1"/>
  <c r="I45" i="2" s="1"/>
  <c r="H79" i="2"/>
  <c r="I79" i="2" s="1"/>
  <c r="H32" i="2"/>
  <c r="I32" i="2" s="1"/>
  <c r="G156" i="2"/>
  <c r="G57" i="8"/>
  <c r="G49" i="8"/>
  <c r="H156" i="2" l="1"/>
  <c r="I156" i="2"/>
  <c r="G64" i="8"/>
  <c r="G122" i="8" l="1"/>
  <c r="H64" i="8"/>
  <c r="I64" i="8" s="1"/>
  <c r="I122" i="8" s="1"/>
  <c r="H122" i="8" l="1"/>
  <c r="H127" i="6"/>
  <c r="I127" i="6" l="1"/>
  <c r="F138" i="1"/>
  <c r="H70" i="4" l="1"/>
  <c r="I70" i="4" s="1"/>
</calcChain>
</file>

<file path=xl/sharedStrings.xml><?xml version="1.0" encoding="utf-8"?>
<sst xmlns="http://schemas.openxmlformats.org/spreadsheetml/2006/main" count="1659" uniqueCount="887">
  <si>
    <t>อำเภอ</t>
  </si>
  <si>
    <t>ตำบล</t>
  </si>
  <si>
    <t>หมู่ที่</t>
  </si>
  <si>
    <t>หมู่บ้าน</t>
  </si>
  <si>
    <t>ในเขตชลประทาน</t>
  </si>
  <si>
    <t>จำนวนพื้นที่ (ไร่)</t>
  </si>
  <si>
    <t>ระบุชื่อเขตชลประทาน</t>
  </si>
  <si>
    <t>รวม</t>
  </si>
  <si>
    <t>อำเภอสรรคโลก</t>
  </si>
  <si>
    <t>สวรรคโลก</t>
  </si>
  <si>
    <t>เทศบาล</t>
  </si>
  <si>
    <t>ในเมือง</t>
  </si>
  <si>
    <t>หางคลอง</t>
  </si>
  <si>
    <t>คลองหอม</t>
  </si>
  <si>
    <t>สนามบินเก่า</t>
  </si>
  <si>
    <t>เนินจันทร์</t>
  </si>
  <si>
    <t>เจ็ดธรรมมาสน์</t>
  </si>
  <si>
    <t>คลองแค</t>
  </si>
  <si>
    <t>หนองเรียง</t>
  </si>
  <si>
    <t>ป่ามะม่วง</t>
  </si>
  <si>
    <t>บ่อแปดร้อย</t>
  </si>
  <si>
    <t>แม่น้ำเก่า</t>
  </si>
  <si>
    <t>มิตรภาพ</t>
  </si>
  <si>
    <t>คลองกระจง</t>
  </si>
  <si>
    <t>กรงทอง</t>
  </si>
  <si>
    <t>วังพิณพาทย์</t>
  </si>
  <si>
    <t>บ้านเหนือวัดกลาง</t>
  </si>
  <si>
    <t>บ้านหย่อมใหญ่</t>
  </si>
  <si>
    <t>บ้านป่ามะม่วง</t>
  </si>
  <si>
    <t>บ้านท่าพิกุล</t>
  </si>
  <si>
    <t>วังไม้ขอน</t>
  </si>
  <si>
    <t>บ้านคลองน้ำหัก</t>
  </si>
  <si>
    <t>บ้านวังไม้ขอน</t>
  </si>
  <si>
    <t>บ้านจันทโรภาส</t>
  </si>
  <si>
    <t>บ้านไร่</t>
  </si>
  <si>
    <t>ย่านยาว</t>
  </si>
  <si>
    <t>บ้านหนองปลาหมอ</t>
  </si>
  <si>
    <t>บ้านคุ้งวารี</t>
  </si>
  <si>
    <t>บ้านปั้นจั่น</t>
  </si>
  <si>
    <t>บ้านย่านยาว</t>
  </si>
  <si>
    <t>บ้านท่าช้าง</t>
  </si>
  <si>
    <t>บ้านบึง</t>
  </si>
  <si>
    <t>บ้านไผ่ล้อม</t>
  </si>
  <si>
    <t>บ้านเหนือคุ้งวารี</t>
  </si>
  <si>
    <t>บ้านไทรย้อย</t>
  </si>
  <si>
    <t>บ้านคลองตะคร้อ</t>
  </si>
  <si>
    <t>นาทุ่ง</t>
  </si>
  <si>
    <t>ดงไทย</t>
  </si>
  <si>
    <t>โบสถ์โพธิ์</t>
  </si>
  <si>
    <t>ถนนพระร่วง</t>
  </si>
  <si>
    <t>คลองยาง</t>
  </si>
  <si>
    <t>คลองปู</t>
  </si>
  <si>
    <t>วังแร่</t>
  </si>
  <si>
    <t>หนองตะเข้</t>
  </si>
  <si>
    <t>ไผ่ตะล่อม</t>
  </si>
  <si>
    <t>โปร่งมะขาม</t>
  </si>
  <si>
    <t>คลองวังทอง</t>
  </si>
  <si>
    <t>หัวเขา</t>
  </si>
  <si>
    <t>สมุย</t>
  </si>
  <si>
    <t>ป่าสัก</t>
  </si>
  <si>
    <t>เมืองบางยม</t>
  </si>
  <si>
    <t>หนองโว้ง</t>
  </si>
  <si>
    <t>สวะ</t>
  </si>
  <si>
    <t>ท่าเกษม</t>
  </si>
  <si>
    <t>ท่าเกษมศรี</t>
  </si>
  <si>
    <t>ท่าทอง</t>
  </si>
  <si>
    <t>หนองป่าตอ</t>
  </si>
  <si>
    <t>วัดเกาะ</t>
  </si>
  <si>
    <t>หนองชุมแสง</t>
  </si>
  <si>
    <t>ปากน้ำ</t>
  </si>
  <si>
    <t>เหนือ</t>
  </si>
  <si>
    <t>หน้าโบสถ์</t>
  </si>
  <si>
    <t>ตะวันขึ้น</t>
  </si>
  <si>
    <t>ไม้งาม</t>
  </si>
  <si>
    <t>บ้านใต้</t>
  </si>
  <si>
    <t>วังตาเลน</t>
  </si>
  <si>
    <t>มาบป่าเลา</t>
  </si>
  <si>
    <t>ต้นนาหลวง</t>
  </si>
  <si>
    <t>น้ำโจน</t>
  </si>
  <si>
    <t>ไทรงาม</t>
  </si>
  <si>
    <t>หนองวงเกวียน</t>
  </si>
  <si>
    <t>อ้อมรอบ</t>
  </si>
  <si>
    <t>ป่ากุมเกาะ</t>
  </si>
  <si>
    <t>บ้านคุ้งยาง</t>
  </si>
  <si>
    <t>บ้านป่ากุมเกาะ</t>
  </si>
  <si>
    <t>บ้านคลองหกบาท</t>
  </si>
  <si>
    <t>บ้านใหม่โพธิ์งาม</t>
  </si>
  <si>
    <t>บ้านวังหว้า</t>
  </si>
  <si>
    <t>บ้านวังวน</t>
  </si>
  <si>
    <t>บ้านดงมะพูด</t>
  </si>
  <si>
    <t>บ้านคลองแค</t>
  </si>
  <si>
    <t>บ้านหนองโซ้ง</t>
  </si>
  <si>
    <t>บ้านศรีสังวร</t>
  </si>
  <si>
    <t>บ้านงิ้วงาม</t>
  </si>
  <si>
    <t>เมืองบางขลัง</t>
  </si>
  <si>
    <t>บ้านคลองแห้ง</t>
  </si>
  <si>
    <t>ปากคลองช้าง</t>
  </si>
  <si>
    <t>บ้านขอนซุง</t>
  </si>
  <si>
    <t>บ้านวัดโบสถ์</t>
  </si>
  <si>
    <t>บ้านน้ำด่วน</t>
  </si>
  <si>
    <t>บ้านนากลาง</t>
  </si>
  <si>
    <t>บ้านไผ่ขวาง</t>
  </si>
  <si>
    <t>หนองกลับ</t>
  </si>
  <si>
    <t>บ้านหนองเรียง</t>
  </si>
  <si>
    <t>บ้านหนองกลับ</t>
  </si>
  <si>
    <t>บ้านป่าถ่อน</t>
  </si>
  <si>
    <t>บ้านหนองแขม</t>
  </si>
  <si>
    <t>เมือง</t>
  </si>
  <si>
    <t>โครงการส่งน้ำและบำรุงรักษาสุโขทัย</t>
  </si>
  <si>
    <t>โครงการปตร.แม่น้ำยม(บ้านหาดสะพานจันทร์)</t>
  </si>
  <si>
    <t>โครงการอ่างเก็บน้ำแม่มอก</t>
  </si>
  <si>
    <t>นอกเขตชลประทาน</t>
  </si>
  <si>
    <t>อำเภอบ้านด่านลานหอย</t>
  </si>
  <si>
    <t>บ้านด่านลานหอย</t>
  </si>
  <si>
    <t>ตลิ่งชัน</t>
  </si>
  <si>
    <t>โครงการอ่างเก็บน้ำแม่กองค่าย</t>
  </si>
  <si>
    <t>วังหาด</t>
  </si>
  <si>
    <t>วังหิน</t>
  </si>
  <si>
    <t>ลานกระบือ</t>
  </si>
  <si>
    <t>วังโตก</t>
  </si>
  <si>
    <t>หนองเตาปูน</t>
  </si>
  <si>
    <t>หนองบัวดำ</t>
  </si>
  <si>
    <t>ตลิ่งชันใต้</t>
  </si>
  <si>
    <t>ลานกระบือใต้</t>
  </si>
  <si>
    <t>วังไทรย้อย</t>
  </si>
  <si>
    <t>บ้านด่าน</t>
  </si>
  <si>
    <t>หนองจัง</t>
  </si>
  <si>
    <t>บ่อไม้แดง</t>
  </si>
  <si>
    <t>วังแดด</t>
  </si>
  <si>
    <t>วังส้มป่อย</t>
  </si>
  <si>
    <t>หนองน้ำขุ่น</t>
  </si>
  <si>
    <t>นาตาปาด</t>
  </si>
  <si>
    <t>วังน้ำขาว</t>
  </si>
  <si>
    <t>คลองสระเกษ</t>
  </si>
  <si>
    <t>ลานดู่</t>
  </si>
  <si>
    <t>วังโคนไผ่</t>
  </si>
  <si>
    <t>ห้วยไคร้</t>
  </si>
  <si>
    <t>คอกควายยายหลง</t>
  </si>
  <si>
    <t>วังเด่น</t>
  </si>
  <si>
    <t>วังพง</t>
  </si>
  <si>
    <t>ภูทอง</t>
  </si>
  <si>
    <t>น้ำลาด</t>
  </si>
  <si>
    <t>ลานทอง</t>
  </si>
  <si>
    <t>หนองบัว</t>
  </si>
  <si>
    <t>เขาขวาง</t>
  </si>
  <si>
    <t>ใหม่เกาะแก้ว</t>
  </si>
  <si>
    <t>ภูเงิน</t>
  </si>
  <si>
    <t>โพธิ์เงิน</t>
  </si>
  <si>
    <t>ห้วยไคร้ใต้</t>
  </si>
  <si>
    <t>หนองหญ้าปล้อง</t>
  </si>
  <si>
    <t>หนองไม้กอง</t>
  </si>
  <si>
    <t>เขาปูน</t>
  </si>
  <si>
    <t>หนองจิกตีนเนิน</t>
  </si>
  <si>
    <t>หนองจิกกรี</t>
  </si>
  <si>
    <t>หนองโพธิ์</t>
  </si>
  <si>
    <t>นาขุนเจริญ</t>
  </si>
  <si>
    <t>คลองเจริญ</t>
  </si>
  <si>
    <t>เตาปูน</t>
  </si>
  <si>
    <t>ทุ่งพยอมงาม</t>
  </si>
  <si>
    <t>วังลึก</t>
  </si>
  <si>
    <t>ใหม่ฝั่งคลอง</t>
  </si>
  <si>
    <t>สองชั้น</t>
  </si>
  <si>
    <t>หนองสองตอน</t>
  </si>
  <si>
    <t>หนองป่าแต้ว</t>
  </si>
  <si>
    <t>หนองตม</t>
  </si>
  <si>
    <t>หนองตูม</t>
  </si>
  <si>
    <t>ชะลาด</t>
  </si>
  <si>
    <t>วังตะคร้อ</t>
  </si>
  <si>
    <t>สวนป่า</t>
  </si>
  <si>
    <t>วังไทร</t>
  </si>
  <si>
    <t>บ้านใหม่</t>
  </si>
  <si>
    <t>ภูหีบ</t>
  </si>
  <si>
    <t>ปากคลองร่วม</t>
  </si>
  <si>
    <t>คลองอุดม</t>
  </si>
  <si>
    <t>หนองหัวแรด</t>
  </si>
  <si>
    <t>ลานหอย</t>
  </si>
  <si>
    <t>เชิงคีรี</t>
  </si>
  <si>
    <t>หนองกวาง</t>
  </si>
  <si>
    <t>หนองเฒ่า</t>
  </si>
  <si>
    <t>วังตะแบก</t>
  </si>
  <si>
    <t>วังโคนเปือย</t>
  </si>
  <si>
    <t>นาล้อม</t>
  </si>
  <si>
    <t>ไร่เต็ง</t>
  </si>
  <si>
    <t>บ้านสะเดางาม</t>
  </si>
  <si>
    <t>อำเภอศรีสำโรง</t>
  </si>
  <si>
    <t>ศรีสำโรง</t>
  </si>
  <si>
    <t>คลองตาล</t>
  </si>
  <si>
    <t>บ้านคลองตาล</t>
  </si>
  <si>
    <t>ชุมชนพัฒนา</t>
  </si>
  <si>
    <t>ชุมชนหนองรั้งสามัคคี</t>
  </si>
  <si>
    <t>ชุมชนริมยม</t>
  </si>
  <si>
    <t>ชุมชนคลองตาหรั่งใต้</t>
  </si>
  <si>
    <t>ป่าส้าว</t>
  </si>
  <si>
    <t>เกาะไม้แดง</t>
  </si>
  <si>
    <t>หนองรั้งเหนือ</t>
  </si>
  <si>
    <t>สามเรือน</t>
  </si>
  <si>
    <t>คลองโป่ง</t>
  </si>
  <si>
    <t>บ้านครุ</t>
  </si>
  <si>
    <t>โรงเจ๊ก</t>
  </si>
  <si>
    <t>วัดลำยวน</t>
  </si>
  <si>
    <t>วัดใหม่</t>
  </si>
  <si>
    <t>นิคม</t>
  </si>
  <si>
    <t>สมาคมนา</t>
  </si>
  <si>
    <t>บ้านนา</t>
  </si>
  <si>
    <t>ศาลเจ้าแม่</t>
  </si>
  <si>
    <t>วังตาเย</t>
  </si>
  <si>
    <t>คลองตาเป้า</t>
  </si>
  <si>
    <t>คลองยายสาย</t>
  </si>
  <si>
    <t>ไกลใหม่</t>
  </si>
  <si>
    <t>ตะพังงาม</t>
  </si>
  <si>
    <t>วังทอง</t>
  </si>
  <si>
    <t>บ้านวังทอง</t>
  </si>
  <si>
    <t>บ้านคลองจำลอง</t>
  </si>
  <si>
    <t>บ้านคลองตาโฉม</t>
  </si>
  <si>
    <t>บ้านคลองตาเพชร</t>
  </si>
  <si>
    <t>นาขุนไกร</t>
  </si>
  <si>
    <t>สันติสุข</t>
  </si>
  <si>
    <t>วังพิกุล</t>
  </si>
  <si>
    <t>เขาดินไพรวัน</t>
  </si>
  <si>
    <t>วังสมบูรณ์</t>
  </si>
  <si>
    <t>วังตามน</t>
  </si>
  <si>
    <t>โชกเปือย</t>
  </si>
  <si>
    <t>ลุเต่า</t>
  </si>
  <si>
    <t>ลุตะแบก</t>
  </si>
  <si>
    <t>หนองจิก</t>
  </si>
  <si>
    <t>ผาแดง</t>
  </si>
  <si>
    <t>หนองสะแก</t>
  </si>
  <si>
    <t>เกาะตาเลี้ยง</t>
  </si>
  <si>
    <t>หนองกระดี่</t>
  </si>
  <si>
    <t>ปากแก่ง</t>
  </si>
  <si>
    <t>วัดทุ่ง</t>
  </si>
  <si>
    <t>หนองยาว</t>
  </si>
  <si>
    <t>คลองเขนง</t>
  </si>
  <si>
    <t>วงฆ้อง</t>
  </si>
  <si>
    <t>ชุมแสง</t>
  </si>
  <si>
    <t>วังยาว</t>
  </si>
  <si>
    <t>คลองน้ำออก</t>
  </si>
  <si>
    <t>หนองแสน</t>
  </si>
  <si>
    <t>หนองแหน</t>
  </si>
  <si>
    <t>ใต้วัด</t>
  </si>
  <si>
    <t>หนองฝาด</t>
  </si>
  <si>
    <t>หนองทอง</t>
  </si>
  <si>
    <t>สันติ</t>
  </si>
  <si>
    <t>งอมจันทร์</t>
  </si>
  <si>
    <t>แม่น้ำ</t>
  </si>
  <si>
    <t>บุ้งสัก</t>
  </si>
  <si>
    <t>นาพง</t>
  </si>
  <si>
    <t>คลองขัด</t>
  </si>
  <si>
    <t>บ้านไร่ใต้</t>
  </si>
  <si>
    <t>ทับผึ้ง</t>
  </si>
  <si>
    <t>เกาะวงษ์เกียรติ์</t>
  </si>
  <si>
    <t>เตวิดกลาง</t>
  </si>
  <si>
    <t>เตวิดนอก</t>
  </si>
  <si>
    <t>ท่าช้าง</t>
  </si>
  <si>
    <t>บ้านซ่าน</t>
  </si>
  <si>
    <t>บ้านฃ่าน</t>
  </si>
  <si>
    <t>บ้านช่าน</t>
  </si>
  <si>
    <t>ปากคลองแดน</t>
  </si>
  <si>
    <t>ทุ่งรวงทอง</t>
  </si>
  <si>
    <t>ทุ่งมะโกเขียว</t>
  </si>
  <si>
    <t>วังใหญ่</t>
  </si>
  <si>
    <t>เตว็ดใน</t>
  </si>
  <si>
    <t>โคกกระทือ</t>
  </si>
  <si>
    <t>ไผ่ซอ</t>
  </si>
  <si>
    <t>สระบัว</t>
  </si>
  <si>
    <t>คลองชัด</t>
  </si>
  <si>
    <t>ราวต้นจันทร์</t>
  </si>
  <si>
    <t>คลองป่าไผ่</t>
  </si>
  <si>
    <t>หนองตาโชติ</t>
  </si>
  <si>
    <t>ตลุก</t>
  </si>
  <si>
    <t>วังไฟไหม้</t>
  </si>
  <si>
    <t>ท่ามักกะสัง</t>
  </si>
  <si>
    <t>นาหลุก</t>
  </si>
  <si>
    <t>อำเภอทุ่งเสลี่ยม</t>
  </si>
  <si>
    <t>ทุ่งเสลี่ยม</t>
  </si>
  <si>
    <t>กลางดง</t>
  </si>
  <si>
    <t>ชัยอุดม</t>
  </si>
  <si>
    <t>โป่งฝาง</t>
  </si>
  <si>
    <t>หนองผักบุ้ง</t>
  </si>
  <si>
    <t>แม่บ่อทอง</t>
  </si>
  <si>
    <t>หัวฝาย</t>
  </si>
  <si>
    <t>บึงบอน</t>
  </si>
  <si>
    <t>แม่ทุเลาใน</t>
  </si>
  <si>
    <t>ดอนสว่าง</t>
  </si>
  <si>
    <t>เชิงผา</t>
  </si>
  <si>
    <t>ห้วยเจริญ</t>
  </si>
  <si>
    <t>ห้วยต้นผึ้ง</t>
  </si>
  <si>
    <t>ห้วยหัวแหวน</t>
  </si>
  <si>
    <t>ใหม่ดอนสว่าง</t>
  </si>
  <si>
    <t>เขาแก้วศรีสมบูรณ์</t>
  </si>
  <si>
    <t>สามหลัง</t>
  </si>
  <si>
    <t>บ้านใหม่ไทยเจริญ</t>
  </si>
  <si>
    <t>ใหม่เขาแก้ว</t>
  </si>
  <si>
    <t>ใหม่ไทยชนะศึก</t>
  </si>
  <si>
    <t>ศรีสมบูรณ์</t>
  </si>
  <si>
    <t>เหมืองนา</t>
  </si>
  <si>
    <t>ท่าชุม</t>
  </si>
  <si>
    <t>วังธาร</t>
  </si>
  <si>
    <t>เทพนม</t>
  </si>
  <si>
    <t>ท่าเดื่อ</t>
  </si>
  <si>
    <t>เด่นดีหมี</t>
  </si>
  <si>
    <t>น้ำดิบ</t>
  </si>
  <si>
    <t>รุกขมูล</t>
  </si>
  <si>
    <t>โซกม่วง</t>
  </si>
  <si>
    <t>ภูแก้ว</t>
  </si>
  <si>
    <t>ไทยชนะศึก</t>
  </si>
  <si>
    <t>ท่าต้นธง</t>
  </si>
  <si>
    <t>แม่ทุเลา</t>
  </si>
  <si>
    <t>คลองสำราญ</t>
  </si>
  <si>
    <t>ฝั่งหมิ่น</t>
  </si>
  <si>
    <t>หนองหมื่นชัย</t>
  </si>
  <si>
    <t>ธารชะอม</t>
  </si>
  <si>
    <t>ราษฎร์ร่วมจิต</t>
  </si>
  <si>
    <t>สำราญราษฎร์</t>
  </si>
  <si>
    <t>แม่ทุเลาพัฒนา</t>
  </si>
  <si>
    <t>ท่าต้นธงพัฒนา</t>
  </si>
  <si>
    <t>บ้านใหม่ไชยมงคล</t>
  </si>
  <si>
    <t>กมลราษฎร์</t>
  </si>
  <si>
    <t>ท่าวิเศษ</t>
  </si>
  <si>
    <t>แสงสว่าง</t>
  </si>
  <si>
    <t>หนองรังสิต</t>
  </si>
  <si>
    <t>โค้งเจริญ</t>
  </si>
  <si>
    <t>ลานตาเมือง</t>
  </si>
  <si>
    <t>หนองตาเพ็ง</t>
  </si>
  <si>
    <t>นาแพะ</t>
  </si>
  <si>
    <t>ใหม่ไชยเจริญ</t>
  </si>
  <si>
    <t>อำเภอศรีนคร</t>
  </si>
  <si>
    <t>หมายเหตุ</t>
  </si>
  <si>
    <t>ศรีนคร</t>
  </si>
  <si>
    <t>คลองมะพลับ</t>
  </si>
  <si>
    <t>นิคมสหกรณ์</t>
  </si>
  <si>
    <t>ศิริบูรณาราม</t>
  </si>
  <si>
    <t>ทุ่งมหาชัย</t>
  </si>
  <si>
    <t>บึงพระยอด</t>
  </si>
  <si>
    <t>โรตารี่</t>
  </si>
  <si>
    <t>สายใจไทย</t>
  </si>
  <si>
    <t>โครงการส่งน้ำและบำรุงรักษายมน่าน</t>
  </si>
  <si>
    <t>จ.พิษณุโลก</t>
  </si>
  <si>
    <t>นครเดิฐ</t>
  </si>
  <si>
    <t>ดงจันทร์</t>
  </si>
  <si>
    <t>บึงสวย</t>
  </si>
  <si>
    <t>บึงงาม</t>
  </si>
  <si>
    <t>ปากอ่าว</t>
  </si>
  <si>
    <t>นิคมพัฒนา</t>
  </si>
  <si>
    <t>ฟากคลอง</t>
  </si>
  <si>
    <t>หนองแหนใต้</t>
  </si>
  <si>
    <t>หนองชาน</t>
  </si>
  <si>
    <t>บึงเจริญ</t>
  </si>
  <si>
    <t>เนินกระเซา</t>
  </si>
  <si>
    <t>น้ำขุม</t>
  </si>
  <si>
    <t>คลองต่าง</t>
  </si>
  <si>
    <t>บ้านคลอง</t>
  </si>
  <si>
    <t>ต้นนา</t>
  </si>
  <si>
    <t>คลองใหม่</t>
  </si>
  <si>
    <t>บัวเจริญ</t>
  </si>
  <si>
    <t>ผาสุข</t>
  </si>
  <si>
    <t>คลองต่างเหนือ</t>
  </si>
  <si>
    <t>ชัยเจริญ</t>
  </si>
  <si>
    <t>ตาลพร้า</t>
  </si>
  <si>
    <t>เหมือง</t>
  </si>
  <si>
    <t>สวนพลู</t>
  </si>
  <si>
    <t>ทุ่งเลน</t>
  </si>
  <si>
    <t>หนองโสน</t>
  </si>
  <si>
    <t>ไผ่เกาะ</t>
  </si>
  <si>
    <t>หนองนา</t>
  </si>
  <si>
    <t>ราษฎร์อุดมสุข</t>
  </si>
  <si>
    <t>เด่นประดู่</t>
  </si>
  <si>
    <t>ป่ากระทุ่ม</t>
  </si>
  <si>
    <t>ศิริพัฒนา</t>
  </si>
  <si>
    <t>ไร่เมืองกาญจน์</t>
  </si>
  <si>
    <t>หนองโรง</t>
  </si>
  <si>
    <t>บึงลับแล</t>
  </si>
  <si>
    <t>อำเภอกงไกรลาศ</t>
  </si>
  <si>
    <t>กงไกรลาศ</t>
  </si>
  <si>
    <t>กกแรต</t>
  </si>
  <si>
    <t>ปรักทอง</t>
  </si>
  <si>
    <t>ปรักรัก</t>
  </si>
  <si>
    <t>ป่ารัง</t>
  </si>
  <si>
    <t>คลองตะเข้</t>
  </si>
  <si>
    <t>แก่งหลวง</t>
  </si>
  <si>
    <t>ในดง</t>
  </si>
  <si>
    <t>บ่อเพลา</t>
  </si>
  <si>
    <t>เกาะทับผึ้ง</t>
  </si>
  <si>
    <t>คลองท่าพาย</t>
  </si>
  <si>
    <t>โคกมะตูม</t>
  </si>
  <si>
    <t>คลองท้ายวัง</t>
  </si>
  <si>
    <t>กง</t>
  </si>
  <si>
    <t>บ้านกง</t>
  </si>
  <si>
    <t>โครงการฝายยางบ้านกง</t>
  </si>
  <si>
    <t>บ้านบางสนิม</t>
  </si>
  <si>
    <t>โครงการท่าฉนวน</t>
  </si>
  <si>
    <t>บ้านท่าทราย</t>
  </si>
  <si>
    <t>บ้านวังอ้ายช้าง</t>
  </si>
  <si>
    <t>บ้านบางปะ</t>
  </si>
  <si>
    <t>บ้านหนองถ้ำ</t>
  </si>
  <si>
    <t>บ้านประดู่เฒ่า</t>
  </si>
  <si>
    <t>บ้านเนินหว้า</t>
  </si>
  <si>
    <t>บ้านถ้ำไม้ไกร</t>
  </si>
  <si>
    <t>บ้านเหนือ</t>
  </si>
  <si>
    <t>บ้านวังหลวง</t>
  </si>
  <si>
    <t>ไกรกลาง</t>
  </si>
  <si>
    <t>บ้านใน</t>
  </si>
  <si>
    <t>บ้านกลาง</t>
  </si>
  <si>
    <t>บ้านดอนสัก</t>
  </si>
  <si>
    <t>บ้านแป้ง</t>
  </si>
  <si>
    <t>บ้านหนองอีม้อ</t>
  </si>
  <si>
    <t>บ้านป่าตาล</t>
  </si>
  <si>
    <t>บ้านหนองหลอด</t>
  </si>
  <si>
    <t>บ้านคลองวังทอง</t>
  </si>
  <si>
    <t>ไกรนอก</t>
  </si>
  <si>
    <t>บ้านไกรนอก</t>
  </si>
  <si>
    <t>บ้านวัดยาง</t>
  </si>
  <si>
    <t>บ้านป่ายาง</t>
  </si>
  <si>
    <t>บ้านโป่งแค</t>
  </si>
  <si>
    <t>บ้านวังไผ่สูง</t>
  </si>
  <si>
    <t>ไกรใน</t>
  </si>
  <si>
    <t>หนองมะเกลือ</t>
  </si>
  <si>
    <t>โฉงต้นเหง้า</t>
  </si>
  <si>
    <t>หนองตะแบก</t>
  </si>
  <si>
    <t>หนองเสาเถียร</t>
  </si>
  <si>
    <t>วังขวัญ</t>
  </si>
  <si>
    <t>หนองกาสลัด</t>
  </si>
  <si>
    <t>หนองกระทุ่ม</t>
  </si>
  <si>
    <t>หนองไผ่ล้อม</t>
  </si>
  <si>
    <t>หนองเสาเถียรเหนือ</t>
  </si>
  <si>
    <t>หนองเทโพ</t>
  </si>
  <si>
    <t>แปลงกุ</t>
  </si>
  <si>
    <t>ดงเดือย</t>
  </si>
  <si>
    <t>บ้านโพธิ์หอม</t>
  </si>
  <si>
    <t>บ้านดงเดือย</t>
  </si>
  <si>
    <t>บ้านดงยาง</t>
  </si>
  <si>
    <t>บ้านยางแคน</t>
  </si>
  <si>
    <t>บ้านวังสะตือ</t>
  </si>
  <si>
    <t>บ้านดอนสำโรง</t>
  </si>
  <si>
    <t>บ้านยางมวล</t>
  </si>
  <si>
    <t>บ้านวังศรีไพร</t>
  </si>
  <si>
    <t>บ้านเนินมะกอก</t>
  </si>
  <si>
    <t>คลองยายนี</t>
  </si>
  <si>
    <t>ท่าฉนวน</t>
  </si>
  <si>
    <t>นางตลาด</t>
  </si>
  <si>
    <t>ข่อมตาล</t>
  </si>
  <si>
    <t>น้ำเรื่อง</t>
  </si>
  <si>
    <t>วังอ้ายขวาก</t>
  </si>
  <si>
    <t>หนองแม่ลอน</t>
  </si>
  <si>
    <t>บ้านเหนือนางตลาด</t>
  </si>
  <si>
    <t>ฝากหนอง</t>
  </si>
  <si>
    <t>หล่ายปอแดง</t>
  </si>
  <si>
    <t>น้ำเรื่องเหนือ</t>
  </si>
  <si>
    <t>บ้านกร่าง</t>
  </si>
  <si>
    <t>นาข้าวเบา</t>
  </si>
  <si>
    <t>หนองเงิน</t>
  </si>
  <si>
    <t>บ้านใหม่สุขเกษม</t>
  </si>
  <si>
    <t>บึงครอบ</t>
  </si>
  <si>
    <t>ใหม่สุขเกษม</t>
  </si>
  <si>
    <t>นาแถว</t>
  </si>
  <si>
    <t>ใหญ่โพธิ์ทอง</t>
  </si>
  <si>
    <t>จิกเอน</t>
  </si>
  <si>
    <t>ป่าแฝก</t>
  </si>
  <si>
    <t>วัดใหม่ไทยบำรุง</t>
  </si>
  <si>
    <t>หนองเต่า</t>
  </si>
  <si>
    <t>ดงม่วง</t>
  </si>
  <si>
    <t>ข่อยสองนาง</t>
  </si>
  <si>
    <t>บ้านหนองตูม</t>
  </si>
  <si>
    <t>บ้านเกาะนอก</t>
  </si>
  <si>
    <t>บ้านวังนาค</t>
  </si>
  <si>
    <t>บ้านหนองกระจอบ</t>
  </si>
  <si>
    <t>บ้านคุยสมอ</t>
  </si>
  <si>
    <t>บ้านหนองโสน</t>
  </si>
  <si>
    <t>เจริญสุข</t>
  </si>
  <si>
    <t>หนองตะแบกใต้</t>
  </si>
  <si>
    <t>ไผ่วงฆ้อง</t>
  </si>
  <si>
    <t>เสาหิน</t>
  </si>
  <si>
    <t>อำเภอเมืองสุโขทัย</t>
  </si>
  <si>
    <t>เมืองสุโขทัย</t>
  </si>
  <si>
    <t>ตาลเตี้ย</t>
  </si>
  <si>
    <t>โครงการประตูระบายน้ำบ้านยางซ้าย</t>
  </si>
  <si>
    <t>วัดขุนช้าง</t>
  </si>
  <si>
    <t>ยางเอน</t>
  </si>
  <si>
    <t>คลองโบสถ์</t>
  </si>
  <si>
    <t>บ้านกล้วย</t>
  </si>
  <si>
    <t>บ้านสนามบิน</t>
  </si>
  <si>
    <t>บ้านเหนือวัด</t>
  </si>
  <si>
    <t>โครงการทุ่งทะเลหลวง (แก้มลิง)</t>
  </si>
  <si>
    <t>บ้านขวาง</t>
  </si>
  <si>
    <t>บ้านเพชรไฝ</t>
  </si>
  <si>
    <t>บ้านบางคลอง</t>
  </si>
  <si>
    <t>บ้านเหนือน้ำหัก</t>
  </si>
  <si>
    <t>บ้านคลองยาง</t>
  </si>
  <si>
    <t>บ้านนาโพธิ์</t>
  </si>
  <si>
    <t>บ้านตระพังมะกอก</t>
  </si>
  <si>
    <t>บ้านนาทุ่ง</t>
  </si>
  <si>
    <t>บ้านในดอน</t>
  </si>
  <si>
    <t>บ้านโพธิ์ทองพัฒนา</t>
  </si>
  <si>
    <t>คลองโพธิ์</t>
  </si>
  <si>
    <t>เนินทอง</t>
  </si>
  <si>
    <t>บ้านสวน</t>
  </si>
  <si>
    <t>บ้านป่า</t>
  </si>
  <si>
    <t>บ้านสวนใต้</t>
  </si>
  <si>
    <t>บ้านวัดฤทธิ์</t>
  </si>
  <si>
    <t>บ้านคลองด่าน</t>
  </si>
  <si>
    <t>บ้านคลองตะเคียน</t>
  </si>
  <si>
    <t>บ้านหนองโครง</t>
  </si>
  <si>
    <t>บ้านสวนเหนือ</t>
  </si>
  <si>
    <t>บ้านคลองปลายนา</t>
  </si>
  <si>
    <t>บ้านหนองทอง</t>
  </si>
  <si>
    <t>บ้านโปร่ง</t>
  </si>
  <si>
    <t>บ้านวัดจันทร์</t>
  </si>
  <si>
    <t>บ้านหลุม</t>
  </si>
  <si>
    <t>บ้านวัดศรีมหาโพธิ์</t>
  </si>
  <si>
    <t>วังครก-วังแดง</t>
  </si>
  <si>
    <t>บ้านกระชงค์</t>
  </si>
  <si>
    <t>บ้านคลองระหัน</t>
  </si>
  <si>
    <t>บ้านคลองกง</t>
  </si>
  <si>
    <t>บ้านหางคลอง</t>
  </si>
  <si>
    <t>บ้านเนินยาง</t>
  </si>
  <si>
    <t>ปากแคว</t>
  </si>
  <si>
    <t>บางคลอง 1</t>
  </si>
  <si>
    <t>ท่าพระ</t>
  </si>
  <si>
    <t>บางคลอง</t>
  </si>
  <si>
    <t>บางสง</t>
  </si>
  <si>
    <t>บางคลอง 2</t>
  </si>
  <si>
    <t>ห้วยลาบ</t>
  </si>
  <si>
    <t>ปากพระ</t>
  </si>
  <si>
    <t>บ้านปากพระ</t>
  </si>
  <si>
    <t>โครงการส่งน้ำและบำรุงรักษาท่อทองแดง</t>
  </si>
  <si>
    <t>จ.กำแพงเพชร</t>
  </si>
  <si>
    <t>บ้านลัดทรายมูล</t>
  </si>
  <si>
    <t>บ้านจอมสัง</t>
  </si>
  <si>
    <t>บ้านวังขวาก</t>
  </si>
  <si>
    <t>บ้านหนองพยอม</t>
  </si>
  <si>
    <t>บ้านวังกุ้ง</t>
  </si>
  <si>
    <t>เมืองเก่า</t>
  </si>
  <si>
    <t>เพชรไผ่</t>
  </si>
  <si>
    <t>ชานนา</t>
  </si>
  <si>
    <t>ปากคลอง</t>
  </si>
  <si>
    <t>มนต์คีรี</t>
  </si>
  <si>
    <t>วังวน</t>
  </si>
  <si>
    <t>เชตุพน</t>
  </si>
  <si>
    <t>รางต้นเกลือ</t>
  </si>
  <si>
    <t>ศรีชุม</t>
  </si>
  <si>
    <t>วังใหม่เจริญสุข</t>
  </si>
  <si>
    <t>ยางซ้าย</t>
  </si>
  <si>
    <t>บางหว่าน</t>
  </si>
  <si>
    <t>กระชงค์</t>
  </si>
  <si>
    <t>หรรษา</t>
  </si>
  <si>
    <t>วังโพธิ์</t>
  </si>
  <si>
    <t>บางกระบาน</t>
  </si>
  <si>
    <t>มะขามค่อม</t>
  </si>
  <si>
    <t>บางกระบานใหญ่</t>
  </si>
  <si>
    <t>ยางซ้ายสามัคคี</t>
  </si>
  <si>
    <t>ชาญเมืองพัฒน์</t>
  </si>
  <si>
    <t>วังทองแดง</t>
  </si>
  <si>
    <t>ไร่ยาดิน</t>
  </si>
  <si>
    <t>คลองยอ</t>
  </si>
  <si>
    <t>หนองดาโชติ</t>
  </si>
  <si>
    <t>ลำพัก</t>
  </si>
  <si>
    <t>บางควาย</t>
  </si>
  <si>
    <t>ใหม่บางหว่าน</t>
  </si>
  <si>
    <t>ราวรังงาม</t>
  </si>
  <si>
    <t>ตระพังโพธิ์ศรี</t>
  </si>
  <si>
    <t>อำเภอคีรีมาศ</t>
  </si>
  <si>
    <t>คีรีมาศ</t>
  </si>
  <si>
    <t>โตนด</t>
  </si>
  <si>
    <t>บ้านดง</t>
  </si>
  <si>
    <t>ยางแหลม</t>
  </si>
  <si>
    <t>หนองกระแสน</t>
  </si>
  <si>
    <t>หนองกก</t>
  </si>
  <si>
    <t>หนองเรือ</t>
  </si>
  <si>
    <t>หนองอ้ายค่อน</t>
  </si>
  <si>
    <t>หร่าบปลาก้าง</t>
  </si>
  <si>
    <t>เนินประดู่</t>
  </si>
  <si>
    <t>ดุยพยอม</t>
  </si>
  <si>
    <t>ดุยกลาง</t>
  </si>
  <si>
    <t>มนดุย</t>
  </si>
  <si>
    <t>วังชุมแสง</t>
  </si>
  <si>
    <t>ทุ่งหลวง</t>
  </si>
  <si>
    <t>หัวราวป่าแค</t>
  </si>
  <si>
    <t>หน้าวัดลาย</t>
  </si>
  <si>
    <t>หลังวัดลาย</t>
  </si>
  <si>
    <t>ท่ามะเกลือ</t>
  </si>
  <si>
    <t>ทุ่งหลวง1</t>
  </si>
  <si>
    <t>วัดกลาง</t>
  </si>
  <si>
    <t>ทุ่งหลวง2</t>
  </si>
  <si>
    <t>วัดบึง1</t>
  </si>
  <si>
    <t>วัดยาง</t>
  </si>
  <si>
    <t>วัดบึง2</t>
  </si>
  <si>
    <t>หนองอ้อ</t>
  </si>
  <si>
    <t>หนองเกรียง</t>
  </si>
  <si>
    <t>หนองหมี</t>
  </si>
  <si>
    <t>บ้านป้อม</t>
  </si>
  <si>
    <t>เนินยาง</t>
  </si>
  <si>
    <t>วังผักบุ้ง</t>
  </si>
  <si>
    <t>หนองปรือ</t>
  </si>
  <si>
    <t>นาไผ่ล้อม</t>
  </si>
  <si>
    <t>ตะพังมะพลับ</t>
  </si>
  <si>
    <t>นาสระลอย</t>
  </si>
  <si>
    <t>โคกกระเชียง</t>
  </si>
  <si>
    <t>ศรีคีรีมาศ</t>
  </si>
  <si>
    <t>ท่าดินแดง</t>
  </si>
  <si>
    <t>โครงการอ่างเก็บน้ำคลองข้างใน</t>
  </si>
  <si>
    <t>โนนประดู่</t>
  </si>
  <si>
    <t>หลุมแห้ว</t>
  </si>
  <si>
    <t>หนองตลับ</t>
  </si>
  <si>
    <t>ทานตะวัน</t>
  </si>
  <si>
    <t>โว้งสระตลุง</t>
  </si>
  <si>
    <t>หนองหญ้าไซร้</t>
  </si>
  <si>
    <t>กงเสลียง</t>
  </si>
  <si>
    <t>สุวรรณคีรี</t>
  </si>
  <si>
    <t>โนนป่าแดง</t>
  </si>
  <si>
    <t>โนนใหญ่</t>
  </si>
  <si>
    <t>สามพวง</t>
  </si>
  <si>
    <t>ห้วยน้ำใส</t>
  </si>
  <si>
    <t>ตะเข้ขาน</t>
  </si>
  <si>
    <t>สามพวง 1</t>
  </si>
  <si>
    <t>หนองสีดา</t>
  </si>
  <si>
    <t>อานม้า</t>
  </si>
  <si>
    <t>หนองแล้ง</t>
  </si>
  <si>
    <t>ปลายนา</t>
  </si>
  <si>
    <t>หัวถนน</t>
  </si>
  <si>
    <t>นาดง</t>
  </si>
  <si>
    <t>หนองกระดิ่ง</t>
  </si>
  <si>
    <t>ลำคลองยาง</t>
  </si>
  <si>
    <t>หัวยวด</t>
  </si>
  <si>
    <t>เนินพยอม</t>
  </si>
  <si>
    <t>คันแม่น้ำบน</t>
  </si>
  <si>
    <t>ทุ่งกระโพ่</t>
  </si>
  <si>
    <t>หนองยาง</t>
  </si>
  <si>
    <t>หนองบัวเขาดิน</t>
  </si>
  <si>
    <t>ใหม่เจริญผล</t>
  </si>
  <si>
    <t>บ้านบึงหญ้า</t>
  </si>
  <si>
    <t>บึงสนม</t>
  </si>
  <si>
    <t>ดงดีขาว</t>
  </si>
  <si>
    <t>บึงสนิท</t>
  </si>
  <si>
    <t>บัวทอง</t>
  </si>
  <si>
    <t>ปลายนานิคม</t>
  </si>
  <si>
    <t>บ้านน้ำพุ</t>
  </si>
  <si>
    <t>บ้านเขาทองผางับ</t>
  </si>
  <si>
    <t>บ้านกว้าว</t>
  </si>
  <si>
    <t>บ้านน้ำตกสายรุ้ง</t>
  </si>
  <si>
    <t>บ้านใหม่โพธิ์ทอง</t>
  </si>
  <si>
    <t>บ้านลานเอื้อง</t>
  </si>
  <si>
    <t>บ้านน้ำพุใต้</t>
  </si>
  <si>
    <t>บ้านเขาพร้า</t>
  </si>
  <si>
    <t>นาเชิงคีรี</t>
  </si>
  <si>
    <t>นากาหลง</t>
  </si>
  <si>
    <t>นาเชิง</t>
  </si>
  <si>
    <t>นาเค้าหมู</t>
  </si>
  <si>
    <t>ขุนนาวัง</t>
  </si>
  <si>
    <t>โว้งบ่อ</t>
  </si>
  <si>
    <t>มะขามเอน</t>
  </si>
  <si>
    <t>นาป่าดำ</t>
  </si>
  <si>
    <t>เกลียวทอง</t>
  </si>
  <si>
    <t>คลองเตย</t>
  </si>
  <si>
    <t>ทุ่งยางเมือง</t>
  </si>
  <si>
    <t>สงกระสา</t>
  </si>
  <si>
    <t>เนินสะเดา</t>
  </si>
  <si>
    <t>วังกร่าง</t>
  </si>
  <si>
    <t>คลองน้ำเย็น</t>
  </si>
  <si>
    <t>บ้านคลองเรือ</t>
  </si>
  <si>
    <t>ทรายทอง</t>
  </si>
  <si>
    <t>ในเขตชลประทาน
จำนวนพื้นที่(ไร่)</t>
  </si>
  <si>
    <t>นอกเขตชลประทาน
จำนวนพื้นที่(ไร่)</t>
  </si>
  <si>
    <t>อำเภอศรีสัชนาลัย</t>
  </si>
  <si>
    <t>หาดเสี้ยว</t>
  </si>
  <si>
    <t>โครงการหนองผักลุง</t>
  </si>
  <si>
    <t>หาดสูง</t>
  </si>
  <si>
    <t>โครงการอ่างเก็บน้ำห้วยแม่สูง</t>
  </si>
  <si>
    <t>ป่าไผ่</t>
  </si>
  <si>
    <t>ป่างิ้ว</t>
  </si>
  <si>
    <t>บ้านแม่ราก</t>
  </si>
  <si>
    <t>บ้านทุ่งพล้อ</t>
  </si>
  <si>
    <t>โครงการฝายศรีเชลียง</t>
  </si>
  <si>
    <t>บ้านวังค่า</t>
  </si>
  <si>
    <t>บ้านป่างิ้ว</t>
  </si>
  <si>
    <t>บ้านดอยไก่เขี่ย</t>
  </si>
  <si>
    <t>บ้านแม่ห้วยตะเพียนทอง</t>
  </si>
  <si>
    <t>บ้านท่าด่าน</t>
  </si>
  <si>
    <t>บ้านวังเจริญ</t>
  </si>
  <si>
    <t>แม่สำ</t>
  </si>
  <si>
    <t>บ้านแม่สำใต้</t>
  </si>
  <si>
    <t>บ้านแม่สำเหนือ</t>
  </si>
  <si>
    <t>บ้านท่าโพธิ์</t>
  </si>
  <si>
    <t>บ้านดอนระเบียง</t>
  </si>
  <si>
    <t>บ้าน เกาะระเบียง</t>
  </si>
  <si>
    <t>บ้านแม่สาน</t>
  </si>
  <si>
    <t>บ้านปากสาน</t>
  </si>
  <si>
    <t>บ้านสันหีบ</t>
  </si>
  <si>
    <t>บ้านฟากท่า</t>
  </si>
  <si>
    <t>บ้านสะพานบาล</t>
  </si>
  <si>
    <t>บ้านไร่ใน</t>
  </si>
  <si>
    <t>บ้านบานชื่น</t>
  </si>
  <si>
    <t>บ้านตอสัก</t>
  </si>
  <si>
    <t>บ้านโพธิ์เจริญ</t>
  </si>
  <si>
    <t>แม่สิน</t>
  </si>
  <si>
    <t>สุเม่น</t>
  </si>
  <si>
    <t>แม่เทินใต้</t>
  </si>
  <si>
    <t>ผาเอียง</t>
  </si>
  <si>
    <t>ห้วยโป้</t>
  </si>
  <si>
    <t>แม่ฮู้</t>
  </si>
  <si>
    <t>สะท้อ</t>
  </si>
  <si>
    <t>ผาคำ</t>
  </si>
  <si>
    <t>แม่เทินเหนือ</t>
  </si>
  <si>
    <t>นาปลากั้ง</t>
  </si>
  <si>
    <t>ปางสา</t>
  </si>
  <si>
    <t>โป่งตีนติ่ง</t>
  </si>
  <si>
    <t>ปากสิน</t>
  </si>
  <si>
    <t>หาดแค</t>
  </si>
  <si>
    <t>พงเสลียง</t>
  </si>
  <si>
    <t>ปางตะเคียน</t>
  </si>
  <si>
    <t>โป่งวัว</t>
  </si>
  <si>
    <t>โป่งลำปาง</t>
  </si>
  <si>
    <t>ปางสัก</t>
  </si>
  <si>
    <t>ห้วยเดื่อ</t>
  </si>
  <si>
    <t>ดอนเพชร</t>
  </si>
  <si>
    <t>สุเม่นเหนือ</t>
  </si>
  <si>
    <t>ยางตอย</t>
  </si>
  <si>
    <t>ดงพริกแจว</t>
  </si>
  <si>
    <t>แม่ทาง</t>
  </si>
  <si>
    <t>บ้านตึก</t>
  </si>
  <si>
    <t>บ้านปลายนา</t>
  </si>
  <si>
    <t>บ้านภูนา</t>
  </si>
  <si>
    <t>บ้านภูนก</t>
  </si>
  <si>
    <t>บ้านนาต้นจั่น</t>
  </si>
  <si>
    <t>บ้านดงย่าปา</t>
  </si>
  <si>
    <t>บ้านแม่คุ</t>
  </si>
  <si>
    <t>บ้านห้วยสัก</t>
  </si>
  <si>
    <t>บ้านหมอนสูง</t>
  </si>
  <si>
    <t>บ้านปากทรวง</t>
  </si>
  <si>
    <t>บ้านภูนกเหนือ</t>
  </si>
  <si>
    <t>บ้านแม่รากกลาง</t>
  </si>
  <si>
    <t>บ้านคลองปากร้าว</t>
  </si>
  <si>
    <t>บ้านหนองอ้อ</t>
  </si>
  <si>
    <t>บ้านเกาะน้อย</t>
  </si>
  <si>
    <t>บ้านป่างถ่าน</t>
  </si>
  <si>
    <t>บ้านบำเพ็ญพัฒนา</t>
  </si>
  <si>
    <t>ท่าชัย</t>
  </si>
  <si>
    <t>ป่ากล้วย</t>
  </si>
  <si>
    <t>วังยายมาก</t>
  </si>
  <si>
    <t>ศาลาไก่พุน</t>
  </si>
  <si>
    <t>หมอนสูง</t>
  </si>
  <si>
    <t>ศรีสัชนาลัย</t>
  </si>
  <si>
    <t>วงค์ใหญ่</t>
  </si>
  <si>
    <t>หนองช้าง</t>
  </si>
  <si>
    <t>หัวบ้านไร่</t>
  </si>
  <si>
    <t>พระปรางค์</t>
  </si>
  <si>
    <t>ดงคู่</t>
  </si>
  <si>
    <t>ดงคู่ใต้</t>
  </si>
  <si>
    <t>ห้วยติ่ง</t>
  </si>
  <si>
    <t>หนองชายไผ่</t>
  </si>
  <si>
    <t>หิ้วยสัก</t>
  </si>
  <si>
    <t>ห้วยคู่</t>
  </si>
  <si>
    <t>บ้านแหลมเจริญสุข</t>
  </si>
  <si>
    <t>หนองวัวเฒ่า</t>
  </si>
  <si>
    <t>บ้านแก่ง</t>
  </si>
  <si>
    <t>โครงการอ่างเก็บน้ำห้วยท่าแพ</t>
  </si>
  <si>
    <t>บ้านศรีสวรรค์</t>
  </si>
  <si>
    <t>บ้านปากคะยาง</t>
  </si>
  <si>
    <t>บ้านห้วยหยวก</t>
  </si>
  <si>
    <t>บ้านป่าคา</t>
  </si>
  <si>
    <t>บ้านลำโพก</t>
  </si>
  <si>
    <t>บ้านแม่ท่าแพ</t>
  </si>
  <si>
    <t>บ้านแก่งเหยื่อ</t>
  </si>
  <si>
    <t>บ้านแก่งใต้</t>
  </si>
  <si>
    <t>บ้านโปง-คลองคะยาง</t>
  </si>
  <si>
    <t>บ้านแคทอง</t>
  </si>
  <si>
    <t>บ้านห้วยสูง</t>
  </si>
  <si>
    <t>สารจิตร</t>
  </si>
  <si>
    <t>โบราณหลวง</t>
  </si>
  <si>
    <t>บ้านคุก</t>
  </si>
  <si>
    <t>แสนตอ</t>
  </si>
  <si>
    <t>บ้านโป่ง</t>
  </si>
  <si>
    <t>ใหม่ไทยพัฒนา</t>
  </si>
  <si>
    <t>สามหลุม</t>
  </si>
  <si>
    <t>คุกเหนือ</t>
  </si>
  <si>
    <t>สารจิตรเหนือ</t>
  </si>
  <si>
    <t>ไร่บัวงาม</t>
  </si>
  <si>
    <t>คุกพัฒนา</t>
  </si>
  <si>
    <t>ริมคลองพัฒนา</t>
  </si>
  <si>
    <t>คุกใต้</t>
  </si>
  <si>
    <t xml:space="preserve">   </t>
  </si>
  <si>
    <t>บ้านแม่รากใต้</t>
  </si>
  <si>
    <t>บ้าน3แม่รากเหนือ</t>
  </si>
  <si>
    <t>รวมพื้นที่ อ.ศรีนครทั้งหมด</t>
  </si>
  <si>
    <t>รวมพื้นที่ อ.บ้านด่านลานหอยทั้งหมด</t>
  </si>
  <si>
    <t>รวมพื้นที่ อ.ทุ่งเสลี่ยมทั้งหมด</t>
  </si>
  <si>
    <t>รวมพื้นที่ อ.ศรีสำโรงทั้งหมด</t>
  </si>
  <si>
    <t>รวมพื้นที่ อ.สวรรคโลกทั้งหมด</t>
  </si>
  <si>
    <t>รวมพื้นที่ อ.ศรีสัชนาลัยทั้งหมด</t>
  </si>
  <si>
    <t>รวมพื้นที่ อ.คีรีมาศทั้งหมด</t>
  </si>
  <si>
    <t>รวมพื้นที่ อ.กงไกรลาศทั้งหมด</t>
  </si>
  <si>
    <t>รวมพื้นที่ อ.เมืองสุโขทัยทั้งหมด</t>
  </si>
  <si>
    <t>รวมพื้นที่ตำบลตลิ่งชัน</t>
  </si>
  <si>
    <t>รวมพื้นที่ตำบลบ้านด่าน</t>
  </si>
  <si>
    <t>รวมพื้นที่ตำบลวังน้ำขาว</t>
  </si>
  <si>
    <t>รวมพื้นที่ตำบลหนองหญ้าปล้อง</t>
  </si>
  <si>
    <t>รวมพื้นที่ตำบลวังลึก</t>
  </si>
  <si>
    <t>รวมพื้นที่ตำบลวังตะคร้อ</t>
  </si>
  <si>
    <t>รวมพื้นที่ตำบลลานหอย</t>
  </si>
  <si>
    <t>รวมพื้นที่ตำบลคลองตาล</t>
  </si>
  <si>
    <t>รวมพื้นที่ตำบลสามเรือน</t>
  </si>
  <si>
    <t>รวมพื้นที่ตำบลบ้านนา</t>
  </si>
  <si>
    <t>รวมพื้นที่ตำบลวังทอง</t>
  </si>
  <si>
    <t>รวมพื้นที่ตำบลนาขุนไกร</t>
  </si>
  <si>
    <t>รวมพื้นที่ตำบลเกาะตาเลี้ยง</t>
  </si>
  <si>
    <t>รวมพื้นที่ตำบลวัดเกาะ</t>
  </si>
  <si>
    <t>รวมพื้นที่ตำบลบ้านไร่</t>
  </si>
  <si>
    <t>รวมพื้นที่ตำบลทับผึ้ง</t>
  </si>
  <si>
    <t>รวมพื้นที่ตำบลบ้านซ่าน</t>
  </si>
  <si>
    <t>รวมพื้นที่ตำบลวังใหญ่</t>
  </si>
  <si>
    <t>รวมพื้นที่ตำบลราวต้นจันทร์</t>
  </si>
  <si>
    <t>รวมพื้นที่ตำบลเมืองสวรรคโลก</t>
  </si>
  <si>
    <t>รวมพื้นที่ตำบลในเมือง</t>
  </si>
  <si>
    <t>รวมพื้นที่ตำบลคลองกระจง</t>
  </si>
  <si>
    <t>รวมพื้นที่ตำบลวังพิณพาทย์</t>
  </si>
  <si>
    <t>รวมพื้นที่ตำบลวังไม้ขอน</t>
  </si>
  <si>
    <t>รวมพื้นที่ตำบลย่านยาว</t>
  </si>
  <si>
    <t>รวมพื้นที่ตำบลนาทุ่ง</t>
  </si>
  <si>
    <t>รวมพื้นที่ตำบลคลองยาง</t>
  </si>
  <si>
    <t>รวมพื้นที่ตำบลเมืองบางยม</t>
  </si>
  <si>
    <t>รวมพื้นที่ตำบลท่าทอง</t>
  </si>
  <si>
    <t>รวมพื้นที่ตำบลปากน้ำ</t>
  </si>
  <si>
    <t>รวมพื้นที่ตำบลเมืองบางขลัง</t>
  </si>
  <si>
    <t>รวมพื้นที่ตำบลหนองกลับ</t>
  </si>
  <si>
    <t>รวมพื้นที่ตำบลป่ากุมเกาะ</t>
  </si>
  <si>
    <t>รวมพื้นที่ตำบลกลางดง</t>
  </si>
  <si>
    <t>รวมพื้นที่ตำบลเขาแก้วศรีสมบูรณ์</t>
  </si>
  <si>
    <t>รวมพื้นที่ตำบลทุ่งเสลี่ยม</t>
  </si>
  <si>
    <t>รวมพื้นที่ตำบลไทยชนะศึก</t>
  </si>
  <si>
    <t>รวมพื้นที่ตำบลบ้านใหม่ไชยมงคล</t>
  </si>
  <si>
    <t>รวมพื้นที่ตำบลคลองมะพลับ</t>
  </si>
  <si>
    <t>รวมพื้นที่ตำบลนครเดิฐ</t>
  </si>
  <si>
    <t>รวมพื้นที่ตำบลน้ำขุม</t>
  </si>
  <si>
    <t>รวมพื้นที่ตำบลศรีนคร</t>
  </si>
  <si>
    <t>รวมพื้นที่ตำบลหนองบัว</t>
  </si>
  <si>
    <t>รวมพื้นที่ตำบลโตนด</t>
  </si>
  <si>
    <t>รวมพื้นที่ตำบลทุ่งหลวง</t>
  </si>
  <si>
    <t>รวมพื้นที่ตำบลบ้านป้อม</t>
  </si>
  <si>
    <t>รวมพื้นที่ตำบลศรีคีรีมาศ</t>
  </si>
  <si>
    <t>รวมพื้นที่ตำบลสามพวง</t>
  </si>
  <si>
    <t>รวมพื้นที่ตำบลหนองกระดิ่ง</t>
  </si>
  <si>
    <t>รวมพื้นที่ตำบลหนองจิก</t>
  </si>
  <si>
    <t>รวมพื้นที่ตำบลบ้านน้ำพุ</t>
  </si>
  <si>
    <t>รวมพื้นที่ตำบลนาเชิงคีรี</t>
  </si>
  <si>
    <t>รวมพื้นที่ตำบลทุ่งยางเมือง</t>
  </si>
  <si>
    <t>รวมพื้นที่ตำบลหาดเสี้ยว</t>
  </si>
  <si>
    <t>รวมพื้นที่ตำบลป่างิ้ว</t>
  </si>
  <si>
    <t>รวมพื้นที่ตำบลแม่สำ</t>
  </si>
  <si>
    <t>รวมพื้นที่ตำบลแม่สิน</t>
  </si>
  <si>
    <t>รวมพื้นที่ตำบลบ้านตึก</t>
  </si>
  <si>
    <t>รวมพื้นที่ตำบลหนองอ้อ</t>
  </si>
  <si>
    <t>รวมพื้นที่ตำบลท่าชัย</t>
  </si>
  <si>
    <t>รวมพื้นที่ตำบลศรีสัชนาลัย</t>
  </si>
  <si>
    <t>รวมพื้นที่ตำบลดงคู่</t>
  </si>
  <si>
    <t>รวมพื้นที่ตำบลบ้านแก่ง</t>
  </si>
  <si>
    <t>รวมพื้นที่ตำบลสารจิตร</t>
  </si>
  <si>
    <t>รวมพื้นที่ตำบลกกแรต</t>
  </si>
  <si>
    <t>รวมพื้นที่ตำบลกง</t>
  </si>
  <si>
    <t>รวมพื้นที่ตำบลไกรกลาง</t>
  </si>
  <si>
    <t>รวมพื้นที่ตำบลไกรนอก</t>
  </si>
  <si>
    <t>รวมพื้นที่ตำบลไกรใน</t>
  </si>
  <si>
    <t>รวมพื้นที่ตำบลดงเดือย</t>
  </si>
  <si>
    <t>รวมพื้นที่ตำบลท่าฉนวน</t>
  </si>
  <si>
    <t>รวมพื้นที่ตำบลบ้านกร่าง</t>
  </si>
  <si>
    <t>รวมพื้นที่ตำบลบ้านใหม่สุขเกษม</t>
  </si>
  <si>
    <t>รวมพื้นที่ตำบลป่าแฝก</t>
  </si>
  <si>
    <t>รวมพื้นที่ตำบลหนองตูม</t>
  </si>
  <si>
    <t>รวมพื้นที่ตำบลตาลเตี้ย</t>
  </si>
  <si>
    <t>รวมพื้นที่ตำบลบ้านกล้วย</t>
  </si>
  <si>
    <t>รวมพื้นที่ตำบลบ้านสวน</t>
  </si>
  <si>
    <t>รวมพื้นที่ตำบลบ้านหลุม</t>
  </si>
  <si>
    <t>รวมพื้นที่ตำบลปากแคว</t>
  </si>
  <si>
    <t>รวมพื้นที่ตำบลปากพระ</t>
  </si>
  <si>
    <t>รวมพื้นที่ตำบลเมืองเก่า</t>
  </si>
  <si>
    <t>รวมพื้นที่ตำบลยางซ้าย</t>
  </si>
  <si>
    <t>รวมพื้นที่ตำบลวังทองแดง</t>
  </si>
  <si>
    <t>พื้นที่ทั้งหมด</t>
  </si>
  <si>
    <t>(ข้อมูลจากกรมการปกครอง)</t>
  </si>
  <si>
    <t>หมายเหตุ  :  ในระบบรายงานภาวะการผลิตพืชให้รายงานพื้นที่ทั้งหมดของตำบล</t>
  </si>
  <si>
    <r>
      <t xml:space="preserve">พื้นที่ทั้งหมด
</t>
    </r>
    <r>
      <rPr>
        <b/>
        <sz val="12"/>
        <color theme="1"/>
        <rFont val="TH SarabunPSK"/>
        <family val="2"/>
      </rPr>
      <t>(ข้อมูลจากกรมการปกครอง)</t>
    </r>
  </si>
  <si>
    <t>ธานี</t>
  </si>
  <si>
    <t>รวมพื้นที่ตำบลธานี</t>
  </si>
  <si>
    <t>จำนวนพื้นที่ (ไร่)
(ข้อมูลจากอำเภอ)</t>
  </si>
  <si>
    <t>จังหวัดสุโขทัย</t>
  </si>
  <si>
    <t xml:space="preserve">การแบ่งพื้นที่แยกตามเขตชลประทาน (ใน/นอกเขตชลประทาน) รายหมู่บ้าน </t>
  </si>
  <si>
    <t>กรอกข้อมูลพื้นที่ทั้งหมด รายหมู่บ้าน (ช่องสีเหลือง)</t>
  </si>
  <si>
    <t>เตว็ดนอก</t>
  </si>
  <si>
    <t>ห้วยคร้า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</si>
</sst>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3"/>
      <color theme="1"/>
      <name val="TH SarabunPSK"/>
      <family val="2"/>
    </font>
    <font>
      <b/>
      <sz val="11"/>
      <color rgb="FFFF0000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b/>
      <sz val="18"/>
      <color theme="1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5">
    <xf numFmtId="0" fontId="0" fillId="0" borderId="0" xfId="0"/>
    <xf numFmtId="0" fontId="0" fillId="0" borderId="0" xfId="0"/>
    <xf numFmtId="0" fontId="19" fillId="0" borderId="0" xfId="0" applyFont="1"/>
    <xf numFmtId="3" fontId="19" fillId="0" borderId="11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shrinkToFit="1"/>
    </xf>
    <xf numFmtId="187" fontId="19" fillId="0" borderId="11" xfId="1" applyNumberFormat="1" applyFont="1" applyBorder="1"/>
    <xf numFmtId="187" fontId="19" fillId="0" borderId="0" xfId="1" applyNumberFormat="1" applyFont="1"/>
    <xf numFmtId="0" fontId="19" fillId="0" borderId="14" xfId="0" applyFont="1" applyBorder="1"/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3" fontId="19" fillId="0" borderId="16" xfId="0" applyNumberFormat="1" applyFont="1" applyBorder="1"/>
    <xf numFmtId="0" fontId="19" fillId="0" borderId="18" xfId="0" applyFont="1" applyBorder="1"/>
    <xf numFmtId="0" fontId="19" fillId="0" borderId="18" xfId="0" applyFont="1" applyBorder="1" applyAlignment="1">
      <alignment horizontal="center"/>
    </xf>
    <xf numFmtId="0" fontId="19" fillId="0" borderId="16" xfId="0" applyFont="1" applyBorder="1" applyAlignment="1">
      <alignment horizontal="center" shrinkToFit="1"/>
    </xf>
    <xf numFmtId="187" fontId="19" fillId="0" borderId="16" xfId="1" applyNumberFormat="1" applyFont="1" applyBorder="1"/>
    <xf numFmtId="187" fontId="19" fillId="0" borderId="18" xfId="1" applyNumberFormat="1" applyFont="1" applyBorder="1"/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shrinkToFit="1"/>
    </xf>
    <xf numFmtId="187" fontId="19" fillId="0" borderId="15" xfId="1" applyNumberFormat="1" applyFont="1" applyBorder="1"/>
    <xf numFmtId="3" fontId="19" fillId="0" borderId="15" xfId="0" applyNumberFormat="1" applyFont="1" applyBorder="1"/>
    <xf numFmtId="0" fontId="19" fillId="0" borderId="11" xfId="0" applyFont="1" applyBorder="1"/>
    <xf numFmtId="3" fontId="19" fillId="0" borderId="20" xfId="0" applyNumberFormat="1" applyFont="1" applyBorder="1"/>
    <xf numFmtId="0" fontId="19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 shrinkToFit="1"/>
    </xf>
    <xf numFmtId="3" fontId="19" fillId="0" borderId="17" xfId="0" applyNumberFormat="1" applyFont="1" applyBorder="1"/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shrinkToFit="1"/>
    </xf>
    <xf numFmtId="187" fontId="19" fillId="0" borderId="13" xfId="1" applyNumberFormat="1" applyFont="1" applyBorder="1"/>
    <xf numFmtId="3" fontId="19" fillId="0" borderId="13" xfId="0" applyNumberFormat="1" applyFont="1" applyBorder="1"/>
    <xf numFmtId="0" fontId="19" fillId="0" borderId="21" xfId="0" applyFont="1" applyBorder="1" applyAlignment="1">
      <alignment horizontal="center"/>
    </xf>
    <xf numFmtId="3" fontId="19" fillId="0" borderId="21" xfId="0" applyNumberFormat="1" applyFont="1" applyBorder="1"/>
    <xf numFmtId="0" fontId="19" fillId="0" borderId="22" xfId="0" applyFont="1" applyBorder="1" applyAlignment="1">
      <alignment horizontal="center"/>
    </xf>
    <xf numFmtId="3" fontId="19" fillId="0" borderId="22" xfId="0" applyNumberFormat="1" applyFont="1" applyBorder="1"/>
    <xf numFmtId="0" fontId="19" fillId="0" borderId="20" xfId="0" applyFont="1" applyBorder="1" applyAlignment="1">
      <alignment horizontal="center"/>
    </xf>
    <xf numFmtId="0" fontId="19" fillId="0" borderId="20" xfId="0" applyFont="1" applyBorder="1"/>
    <xf numFmtId="3" fontId="19" fillId="0" borderId="16" xfId="0" applyNumberFormat="1" applyFont="1" applyBorder="1" applyAlignment="1">
      <alignment horizontal="right" shrinkToFit="1"/>
    </xf>
    <xf numFmtId="3" fontId="19" fillId="0" borderId="18" xfId="0" applyNumberFormat="1" applyFont="1" applyBorder="1" applyAlignment="1">
      <alignment horizontal="right"/>
    </xf>
    <xf numFmtId="3" fontId="19" fillId="0" borderId="15" xfId="0" applyNumberFormat="1" applyFont="1" applyBorder="1" applyAlignment="1">
      <alignment horizontal="right" shrinkToFit="1"/>
    </xf>
    <xf numFmtId="3" fontId="19" fillId="0" borderId="11" xfId="0" applyNumberFormat="1" applyFont="1" applyBorder="1" applyAlignment="1">
      <alignment horizontal="right"/>
    </xf>
    <xf numFmtId="3" fontId="19" fillId="0" borderId="13" xfId="0" applyNumberFormat="1" applyFont="1" applyBorder="1" applyAlignment="1">
      <alignment horizontal="right" shrinkToFit="1"/>
    </xf>
    <xf numFmtId="0" fontId="19" fillId="0" borderId="11" xfId="0" applyFont="1" applyBorder="1" applyAlignment="1">
      <alignment horizontal="right" shrinkToFit="1"/>
    </xf>
    <xf numFmtId="0" fontId="19" fillId="0" borderId="16" xfId="0" applyFont="1" applyBorder="1" applyAlignment="1">
      <alignment horizontal="right" shrinkToFit="1"/>
    </xf>
    <xf numFmtId="3" fontId="19" fillId="0" borderId="17" xfId="0" applyNumberFormat="1" applyFont="1" applyBorder="1" applyAlignment="1">
      <alignment horizontal="right" shrinkToFit="1"/>
    </xf>
    <xf numFmtId="3" fontId="19" fillId="0" borderId="11" xfId="0" applyNumberFormat="1" applyFont="1" applyBorder="1" applyAlignment="1">
      <alignment horizontal="right" shrinkToFit="1"/>
    </xf>
    <xf numFmtId="0" fontId="19" fillId="0" borderId="0" xfId="0" applyFont="1" applyAlignment="1">
      <alignment horizontal="right"/>
    </xf>
    <xf numFmtId="187" fontId="19" fillId="0" borderId="11" xfId="1" applyNumberFormat="1" applyFont="1" applyBorder="1" applyAlignment="1">
      <alignment horizontal="right"/>
    </xf>
    <xf numFmtId="187" fontId="19" fillId="0" borderId="13" xfId="1" applyNumberFormat="1" applyFont="1" applyBorder="1" applyAlignment="1">
      <alignment horizontal="right"/>
    </xf>
    <xf numFmtId="187" fontId="19" fillId="0" borderId="15" xfId="1" applyNumberFormat="1" applyFont="1" applyBorder="1" applyAlignment="1">
      <alignment horizontal="right"/>
    </xf>
    <xf numFmtId="187" fontId="19" fillId="0" borderId="16" xfId="1" applyNumberFormat="1" applyFont="1" applyBorder="1" applyAlignment="1">
      <alignment horizontal="right"/>
    </xf>
    <xf numFmtId="187" fontId="19" fillId="0" borderId="0" xfId="1" applyNumberFormat="1" applyFont="1" applyAlignment="1">
      <alignment horizontal="right"/>
    </xf>
    <xf numFmtId="0" fontId="19" fillId="0" borderId="17" xfId="0" applyFont="1" applyBorder="1"/>
    <xf numFmtId="0" fontId="19" fillId="0" borderId="13" xfId="0" applyFont="1" applyBorder="1"/>
    <xf numFmtId="49" fontId="23" fillId="33" borderId="12" xfId="0" applyNumberFormat="1" applyFont="1" applyFill="1" applyBorder="1" applyAlignment="1">
      <alignment horizontal="center" vertical="center"/>
    </xf>
    <xf numFmtId="187" fontId="23" fillId="33" borderId="13" xfId="1" applyNumberFormat="1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horizontal="center"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9" fillId="0" borderId="1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13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11" xfId="0" applyFont="1" applyFill="1" applyBorder="1" applyAlignment="1">
      <alignment horizontal="center"/>
    </xf>
    <xf numFmtId="0" fontId="19" fillId="0" borderId="23" xfId="0" applyFont="1" applyBorder="1"/>
    <xf numFmtId="0" fontId="19" fillId="0" borderId="23" xfId="0" applyFont="1" applyBorder="1" applyAlignment="1">
      <alignment horizontal="center"/>
    </xf>
    <xf numFmtId="3" fontId="19" fillId="0" borderId="23" xfId="0" applyNumberFormat="1" applyFont="1" applyBorder="1"/>
    <xf numFmtId="0" fontId="19" fillId="0" borderId="26" xfId="0" applyFont="1" applyBorder="1"/>
    <xf numFmtId="3" fontId="19" fillId="0" borderId="28" xfId="0" applyNumberFormat="1" applyFont="1" applyBorder="1"/>
    <xf numFmtId="0" fontId="19" fillId="0" borderId="29" xfId="0" applyFont="1" applyBorder="1"/>
    <xf numFmtId="3" fontId="19" fillId="0" borderId="30" xfId="0" applyNumberFormat="1" applyFont="1" applyBorder="1"/>
    <xf numFmtId="0" fontId="19" fillId="0" borderId="27" xfId="0" applyFont="1" applyBorder="1"/>
    <xf numFmtId="0" fontId="19" fillId="0" borderId="32" xfId="0" applyFont="1" applyBorder="1"/>
    <xf numFmtId="3" fontId="19" fillId="0" borderId="33" xfId="0" applyNumberFormat="1" applyFont="1" applyBorder="1"/>
    <xf numFmtId="3" fontId="0" fillId="0" borderId="0" xfId="0" applyNumberFormat="1"/>
    <xf numFmtId="3" fontId="19" fillId="0" borderId="13" xfId="0" applyNumberFormat="1" applyFont="1" applyBorder="1" applyAlignment="1">
      <alignment horizontal="right"/>
    </xf>
    <xf numFmtId="3" fontId="18" fillId="0" borderId="0" xfId="0" applyNumberFormat="1" applyFont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3" fontId="19" fillId="0" borderId="12" xfId="0" applyNumberFormat="1" applyFont="1" applyBorder="1"/>
    <xf numFmtId="0" fontId="19" fillId="0" borderId="35" xfId="0" applyFont="1" applyBorder="1"/>
    <xf numFmtId="0" fontId="19" fillId="0" borderId="22" xfId="0" applyFont="1" applyBorder="1"/>
    <xf numFmtId="3" fontId="19" fillId="0" borderId="31" xfId="0" applyNumberFormat="1" applyFont="1" applyBorder="1"/>
    <xf numFmtId="0" fontId="19" fillId="0" borderId="36" xfId="0" applyFont="1" applyBorder="1"/>
    <xf numFmtId="0" fontId="19" fillId="0" borderId="37" xfId="0" applyFont="1" applyBorder="1"/>
    <xf numFmtId="0" fontId="19" fillId="0" borderId="21" xfId="0" applyFont="1" applyBorder="1"/>
    <xf numFmtId="3" fontId="19" fillId="0" borderId="38" xfId="0" applyNumberFormat="1" applyFont="1" applyBorder="1"/>
    <xf numFmtId="0" fontId="19" fillId="35" borderId="11" xfId="0" applyFont="1" applyFill="1" applyBorder="1" applyAlignment="1">
      <alignment horizontal="center" wrapText="1"/>
    </xf>
    <xf numFmtId="0" fontId="28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43" fontId="19" fillId="0" borderId="11" xfId="1" applyFont="1" applyBorder="1"/>
    <xf numFmtId="3" fontId="19" fillId="0" borderId="11" xfId="0" applyNumberFormat="1" applyFont="1" applyFill="1" applyBorder="1"/>
    <xf numFmtId="0" fontId="19" fillId="0" borderId="11" xfId="0" applyFont="1" applyFill="1" applyBorder="1"/>
    <xf numFmtId="0" fontId="19" fillId="0" borderId="14" xfId="0" applyFont="1" applyBorder="1" applyAlignment="1">
      <alignment horizontal="center"/>
    </xf>
    <xf numFmtId="3" fontId="19" fillId="0" borderId="14" xfId="0" applyNumberFormat="1" applyFont="1" applyBorder="1"/>
    <xf numFmtId="3" fontId="19" fillId="0" borderId="18" xfId="0" applyNumberFormat="1" applyFont="1" applyBorder="1"/>
    <xf numFmtId="49" fontId="18" fillId="36" borderId="34" xfId="0" applyNumberFormat="1" applyFont="1" applyFill="1" applyBorder="1" applyAlignment="1">
      <alignment vertical="center"/>
    </xf>
    <xf numFmtId="49" fontId="25" fillId="36" borderId="34" xfId="0" applyNumberFormat="1" applyFont="1" applyFill="1" applyBorder="1" applyAlignment="1">
      <alignment horizontal="center" vertical="center"/>
    </xf>
    <xf numFmtId="3" fontId="19" fillId="0" borderId="16" xfId="0" applyNumberFormat="1" applyFont="1" applyBorder="1" applyAlignment="1">
      <alignment horizontal="right"/>
    </xf>
    <xf numFmtId="0" fontId="19" fillId="0" borderId="27" xfId="0" applyFont="1" applyBorder="1" applyAlignment="1">
      <alignment horizontal="center"/>
    </xf>
    <xf numFmtId="3" fontId="19" fillId="0" borderId="27" xfId="0" applyNumberFormat="1" applyFont="1" applyBorder="1"/>
    <xf numFmtId="3" fontId="19" fillId="0" borderId="41" xfId="0" applyNumberFormat="1" applyFont="1" applyBorder="1"/>
    <xf numFmtId="3" fontId="22" fillId="0" borderId="20" xfId="0" applyNumberFormat="1" applyFont="1" applyBorder="1"/>
    <xf numFmtId="43" fontId="19" fillId="0" borderId="16" xfId="1" applyFont="1" applyBorder="1"/>
    <xf numFmtId="0" fontId="19" fillId="0" borderId="13" xfId="0" applyFont="1" applyBorder="1" applyAlignment="1">
      <alignment horizontal="center" wrapText="1"/>
    </xf>
    <xf numFmtId="0" fontId="19" fillId="0" borderId="42" xfId="0" applyFont="1" applyBorder="1"/>
    <xf numFmtId="3" fontId="19" fillId="0" borderId="43" xfId="0" applyNumberFormat="1" applyFont="1" applyBorder="1"/>
    <xf numFmtId="0" fontId="19" fillId="0" borderId="44" xfId="0" applyFont="1" applyBorder="1"/>
    <xf numFmtId="3" fontId="19" fillId="0" borderId="45" xfId="0" applyNumberFormat="1" applyFont="1" applyBorder="1"/>
    <xf numFmtId="0" fontId="19" fillId="0" borderId="33" xfId="0" applyFont="1" applyBorder="1"/>
    <xf numFmtId="0" fontId="19" fillId="0" borderId="11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1" xfId="0" applyFont="1" applyFill="1" applyBorder="1" applyAlignment="1">
      <alignment horizontal="center" shrinkToFit="1"/>
    </xf>
    <xf numFmtId="187" fontId="19" fillId="0" borderId="11" xfId="1" applyNumberFormat="1" applyFont="1" applyBorder="1" applyAlignment="1">
      <alignment horizontal="center"/>
    </xf>
    <xf numFmtId="187" fontId="21" fillId="0" borderId="11" xfId="1" applyNumberFormat="1" applyFont="1" applyBorder="1"/>
    <xf numFmtId="187" fontId="19" fillId="0" borderId="11" xfId="1" applyNumberFormat="1" applyFont="1" applyFill="1" applyBorder="1"/>
    <xf numFmtId="3" fontId="19" fillId="0" borderId="12" xfId="0" applyNumberFormat="1" applyFont="1" applyBorder="1" applyAlignment="1">
      <alignment horizontal="right" shrinkToFit="1"/>
    </xf>
    <xf numFmtId="0" fontId="19" fillId="0" borderId="13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/>
    </xf>
    <xf numFmtId="187" fontId="19" fillId="0" borderId="11" xfId="0" applyNumberFormat="1" applyFont="1" applyBorder="1"/>
    <xf numFmtId="0" fontId="19" fillId="0" borderId="13" xfId="0" applyFont="1" applyFill="1" applyBorder="1" applyAlignment="1">
      <alignment horizontal="center"/>
    </xf>
    <xf numFmtId="187" fontId="19" fillId="0" borderId="12" xfId="1" applyNumberFormat="1" applyFont="1" applyBorder="1"/>
    <xf numFmtId="187" fontId="19" fillId="0" borderId="11" xfId="0" applyNumberFormat="1" applyFont="1" applyBorder="1" applyAlignment="1">
      <alignment horizontal="right"/>
    </xf>
    <xf numFmtId="187" fontId="19" fillId="0" borderId="18" xfId="1" applyNumberFormat="1" applyFont="1" applyBorder="1" applyAlignment="1">
      <alignment horizontal="right"/>
    </xf>
    <xf numFmtId="0" fontId="19" fillId="0" borderId="46" xfId="0" applyFont="1" applyBorder="1"/>
    <xf numFmtId="3" fontId="22" fillId="0" borderId="17" xfId="0" applyNumberFormat="1" applyFont="1" applyBorder="1"/>
    <xf numFmtId="3" fontId="19" fillId="0" borderId="47" xfId="0" applyNumberFormat="1" applyFont="1" applyBorder="1"/>
    <xf numFmtId="0" fontId="19" fillId="0" borderId="48" xfId="0" applyFont="1" applyBorder="1"/>
    <xf numFmtId="3" fontId="19" fillId="0" borderId="49" xfId="0" applyNumberFormat="1" applyFont="1" applyBorder="1"/>
    <xf numFmtId="0" fontId="19" fillId="0" borderId="13" xfId="0" applyFont="1" applyBorder="1" applyAlignment="1">
      <alignment horizontal="center" wrapText="1"/>
    </xf>
    <xf numFmtId="0" fontId="19" fillId="0" borderId="50" xfId="0" applyFont="1" applyBorder="1"/>
    <xf numFmtId="0" fontId="19" fillId="0" borderId="51" xfId="0" applyFont="1" applyBorder="1"/>
    <xf numFmtId="0" fontId="29" fillId="0" borderId="0" xfId="0" applyFont="1" applyFill="1"/>
    <xf numFmtId="0" fontId="22" fillId="37" borderId="11" xfId="0" applyFont="1" applyFill="1" applyBorder="1"/>
    <xf numFmtId="3" fontId="22" fillId="37" borderId="11" xfId="0" applyNumberFormat="1" applyFont="1" applyFill="1" applyBorder="1"/>
    <xf numFmtId="3" fontId="22" fillId="37" borderId="11" xfId="0" applyNumberFormat="1" applyFont="1" applyFill="1" applyBorder="1" applyAlignment="1">
      <alignment horizontal="right"/>
    </xf>
    <xf numFmtId="0" fontId="30" fillId="0" borderId="0" xfId="0" applyFont="1"/>
    <xf numFmtId="43" fontId="18" fillId="0" borderId="11" xfId="1" applyFont="1" applyBorder="1"/>
    <xf numFmtId="43" fontId="30" fillId="0" borderId="0" xfId="0" applyNumberFormat="1" applyFont="1"/>
    <xf numFmtId="0" fontId="18" fillId="37" borderId="11" xfId="0" applyFont="1" applyFill="1" applyBorder="1"/>
    <xf numFmtId="3" fontId="18" fillId="37" borderId="11" xfId="0" applyNumberFormat="1" applyFont="1" applyFill="1" applyBorder="1"/>
    <xf numFmtId="0" fontId="16" fillId="0" borderId="0" xfId="0" applyFont="1"/>
    <xf numFmtId="3" fontId="18" fillId="37" borderId="11" xfId="0" applyNumberFormat="1" applyFont="1" applyFill="1" applyBorder="1" applyAlignment="1">
      <alignment horizontal="right"/>
    </xf>
    <xf numFmtId="0" fontId="19" fillId="0" borderId="53" xfId="0" applyFont="1" applyBorder="1" applyAlignment="1">
      <alignment horizontal="center" wrapText="1"/>
    </xf>
    <xf numFmtId="0" fontId="19" fillId="0" borderId="23" xfId="0" applyFont="1" applyBorder="1" applyAlignment="1">
      <alignment horizontal="center" shrinkToFit="1"/>
    </xf>
    <xf numFmtId="3" fontId="19" fillId="0" borderId="23" xfId="0" applyNumberFormat="1" applyFont="1" applyBorder="1" applyAlignment="1">
      <alignment horizontal="right" shrinkToFit="1"/>
    </xf>
    <xf numFmtId="187" fontId="19" fillId="0" borderId="23" xfId="1" applyNumberFormat="1" applyFont="1" applyBorder="1"/>
    <xf numFmtId="187" fontId="19" fillId="0" borderId="23" xfId="1" applyNumberFormat="1" applyFont="1" applyBorder="1" applyAlignment="1">
      <alignment horizontal="right"/>
    </xf>
    <xf numFmtId="0" fontId="22" fillId="0" borderId="11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shrinkToFit="1"/>
    </xf>
    <xf numFmtId="187" fontId="22" fillId="0" borderId="11" xfId="1" applyNumberFormat="1" applyFont="1" applyBorder="1" applyAlignment="1">
      <alignment horizontal="right"/>
    </xf>
    <xf numFmtId="187" fontId="21" fillId="0" borderId="11" xfId="1" applyNumberFormat="1" applyFont="1" applyBorder="1" applyAlignment="1">
      <alignment horizontal="right"/>
    </xf>
    <xf numFmtId="0" fontId="19" fillId="0" borderId="12" xfId="0" applyFont="1" applyBorder="1" applyAlignment="1">
      <alignment horizontal="center" shrinkToFit="1"/>
    </xf>
    <xf numFmtId="0" fontId="19" fillId="0" borderId="12" xfId="0" applyFont="1" applyBorder="1" applyAlignment="1">
      <alignment horizontal="right" shrinkToFit="1"/>
    </xf>
    <xf numFmtId="187" fontId="19" fillId="0" borderId="12" xfId="1" applyNumberFormat="1" applyFont="1" applyBorder="1" applyAlignment="1">
      <alignment horizontal="right"/>
    </xf>
    <xf numFmtId="0" fontId="21" fillId="0" borderId="11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shrinkToFit="1"/>
    </xf>
    <xf numFmtId="187" fontId="19" fillId="0" borderId="12" xfId="1" applyNumberFormat="1" applyFont="1" applyFill="1" applyBorder="1"/>
    <xf numFmtId="0" fontId="19" fillId="0" borderId="54" xfId="0" applyFont="1" applyBorder="1"/>
    <xf numFmtId="0" fontId="22" fillId="0" borderId="23" xfId="0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shrinkToFit="1"/>
    </xf>
    <xf numFmtId="0" fontId="19" fillId="0" borderId="13" xfId="0" applyFont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187" fontId="19" fillId="0" borderId="14" xfId="1" applyNumberFormat="1" applyFont="1" applyBorder="1"/>
    <xf numFmtId="187" fontId="22" fillId="0" borderId="11" xfId="1" applyNumberFormat="1" applyFont="1" applyBorder="1"/>
    <xf numFmtId="187" fontId="19" fillId="0" borderId="23" xfId="1" applyNumberFormat="1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1" fillId="0" borderId="13" xfId="0" applyFont="1" applyFill="1" applyBorder="1" applyAlignment="1">
      <alignment horizontal="center" wrapText="1"/>
    </xf>
    <xf numFmtId="0" fontId="19" fillId="0" borderId="23" xfId="0" applyFont="1" applyFill="1" applyBorder="1"/>
    <xf numFmtId="0" fontId="27" fillId="0" borderId="11" xfId="0" applyFont="1" applyFill="1" applyBorder="1"/>
    <xf numFmtId="0" fontId="26" fillId="0" borderId="23" xfId="0" applyFont="1" applyFill="1" applyBorder="1" applyAlignment="1">
      <alignment horizontal="center"/>
    </xf>
    <xf numFmtId="3" fontId="19" fillId="0" borderId="55" xfId="0" applyNumberFormat="1" applyFont="1" applyBorder="1"/>
    <xf numFmtId="0" fontId="19" fillId="0" borderId="11" xfId="0" applyFont="1" applyBorder="1" applyAlignment="1">
      <alignment vertical="top" wrapText="1"/>
    </xf>
    <xf numFmtId="0" fontId="19" fillId="0" borderId="15" xfId="0" applyFont="1" applyBorder="1" applyAlignment="1">
      <alignment vertical="top"/>
    </xf>
    <xf numFmtId="0" fontId="19" fillId="0" borderId="11" xfId="0" applyFont="1" applyBorder="1" applyAlignment="1">
      <alignment horizontal="center" vertical="top"/>
    </xf>
    <xf numFmtId="49" fontId="18" fillId="33" borderId="12" xfId="0" applyNumberFormat="1" applyFont="1" applyFill="1" applyBorder="1" applyAlignment="1">
      <alignment horizontal="center" vertical="center"/>
    </xf>
    <xf numFmtId="187" fontId="19" fillId="0" borderId="13" xfId="1" applyNumberFormat="1" applyFont="1" applyFill="1" applyBorder="1"/>
    <xf numFmtId="0" fontId="18" fillId="0" borderId="13" xfId="0" applyFont="1" applyFill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49" fontId="18" fillId="33" borderId="12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wrapText="1"/>
    </xf>
    <xf numFmtId="49" fontId="24" fillId="33" borderId="13" xfId="0" applyNumberFormat="1" applyFont="1" applyFill="1" applyBorder="1" applyAlignment="1">
      <alignment horizontal="center" vertical="center"/>
    </xf>
    <xf numFmtId="49" fontId="18" fillId="33" borderId="12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wrapText="1"/>
    </xf>
    <xf numFmtId="49" fontId="18" fillId="36" borderId="12" xfId="0" applyNumberFormat="1" applyFont="1" applyFill="1" applyBorder="1" applyAlignment="1">
      <alignment horizontal="center" vertical="center"/>
    </xf>
    <xf numFmtId="3" fontId="19" fillId="0" borderId="12" xfId="0" applyNumberFormat="1" applyFont="1" applyBorder="1" applyAlignment="1">
      <alignment horizontal="right"/>
    </xf>
    <xf numFmtId="0" fontId="18" fillId="0" borderId="0" xfId="0" applyFont="1" applyFill="1" applyBorder="1" applyAlignment="1"/>
    <xf numFmtId="43" fontId="22" fillId="37" borderId="11" xfId="0" applyNumberFormat="1" applyFont="1" applyFill="1" applyBorder="1" applyAlignment="1">
      <alignment horizontal="center"/>
    </xf>
    <xf numFmtId="43" fontId="22" fillId="37" borderId="11" xfId="1" applyFont="1" applyFill="1" applyBorder="1" applyAlignment="1">
      <alignment horizontal="right"/>
    </xf>
    <xf numFmtId="43" fontId="18" fillId="0" borderId="0" xfId="1" applyFont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right"/>
    </xf>
    <xf numFmtId="43" fontId="22" fillId="0" borderId="0" xfId="1" applyFont="1" applyFill="1" applyBorder="1" applyAlignment="1">
      <alignment horizontal="right"/>
    </xf>
    <xf numFmtId="3" fontId="22" fillId="0" borderId="0" xfId="0" applyNumberFormat="1" applyFont="1" applyFill="1" applyBorder="1"/>
    <xf numFmtId="0" fontId="20" fillId="38" borderId="13" xfId="0" applyFont="1" applyFill="1" applyBorder="1" applyAlignment="1">
      <alignment horizontal="center" wrapText="1"/>
    </xf>
    <xf numFmtId="43" fontId="20" fillId="38" borderId="34" xfId="1" applyFont="1" applyFill="1" applyBorder="1" applyAlignment="1">
      <alignment horizontal="center"/>
    </xf>
    <xf numFmtId="3" fontId="20" fillId="38" borderId="11" xfId="0" applyNumberFormat="1" applyFont="1" applyFill="1" applyBorder="1" applyAlignment="1">
      <alignment horizontal="right"/>
    </xf>
    <xf numFmtId="43" fontId="20" fillId="38" borderId="11" xfId="1" applyFont="1" applyFill="1" applyBorder="1" applyAlignment="1">
      <alignment horizontal="right"/>
    </xf>
    <xf numFmtId="3" fontId="20" fillId="38" borderId="11" xfId="0" applyNumberFormat="1" applyFont="1" applyFill="1" applyBorder="1"/>
    <xf numFmtId="0" fontId="20" fillId="38" borderId="11" xfId="0" applyFont="1" applyFill="1" applyBorder="1"/>
    <xf numFmtId="43" fontId="20" fillId="38" borderId="11" xfId="1" applyFont="1" applyFill="1" applyBorder="1" applyAlignment="1">
      <alignment horizontal="center"/>
    </xf>
    <xf numFmtId="43" fontId="20" fillId="38" borderId="34" xfId="1" applyFont="1" applyFill="1" applyBorder="1" applyAlignment="1">
      <alignment horizontal="center" wrapText="1"/>
    </xf>
    <xf numFmtId="43" fontId="20" fillId="38" borderId="11" xfId="1" applyFont="1" applyFill="1" applyBorder="1" applyAlignment="1">
      <alignment horizontal="center" wrapText="1"/>
    </xf>
    <xf numFmtId="43" fontId="18" fillId="37" borderId="11" xfId="1" applyFont="1" applyFill="1" applyBorder="1" applyAlignment="1">
      <alignment horizontal="right"/>
    </xf>
    <xf numFmtId="0" fontId="20" fillId="38" borderId="11" xfId="0" applyFont="1" applyFill="1" applyBorder="1" applyAlignment="1">
      <alignment horizontal="center"/>
    </xf>
    <xf numFmtId="3" fontId="20" fillId="38" borderId="11" xfId="0" applyNumberFormat="1" applyFont="1" applyFill="1" applyBorder="1" applyAlignment="1">
      <alignment horizontal="right" shrinkToFit="1"/>
    </xf>
    <xf numFmtId="43" fontId="20" fillId="38" borderId="11" xfId="1" applyFont="1" applyFill="1" applyBorder="1"/>
    <xf numFmtId="43" fontId="20" fillId="38" borderId="11" xfId="1" applyFont="1" applyFill="1" applyBorder="1" applyAlignment="1">
      <alignment horizontal="right" shrinkToFit="1"/>
    </xf>
    <xf numFmtId="43" fontId="19" fillId="0" borderId="13" xfId="1" applyFont="1" applyBorder="1"/>
    <xf numFmtId="187" fontId="20" fillId="38" borderId="11" xfId="1" applyNumberFormat="1" applyFont="1" applyFill="1" applyBorder="1" applyAlignment="1">
      <alignment horizontal="right" shrinkToFit="1"/>
    </xf>
    <xf numFmtId="0" fontId="20" fillId="38" borderId="11" xfId="0" applyFont="1" applyFill="1" applyBorder="1" applyAlignment="1">
      <alignment horizontal="left"/>
    </xf>
    <xf numFmtId="187" fontId="20" fillId="38" borderId="11" xfId="1" applyNumberFormat="1" applyFont="1" applyFill="1" applyBorder="1"/>
    <xf numFmtId="43" fontId="20" fillId="38" borderId="11" xfId="1" applyNumberFormat="1" applyFont="1" applyFill="1" applyBorder="1" applyAlignment="1">
      <alignment horizontal="right"/>
    </xf>
    <xf numFmtId="0" fontId="0" fillId="0" borderId="0" xfId="0" applyFill="1"/>
    <xf numFmtId="43" fontId="22" fillId="37" borderId="11" xfId="1" applyFont="1" applyFill="1" applyBorder="1"/>
    <xf numFmtId="0" fontId="18" fillId="0" borderId="11" xfId="0" applyFont="1" applyBorder="1"/>
    <xf numFmtId="43" fontId="22" fillId="0" borderId="0" xfId="1" applyFont="1" applyFill="1" applyBorder="1"/>
    <xf numFmtId="0" fontId="19" fillId="0" borderId="13" xfId="0" applyFont="1" applyBorder="1" applyAlignment="1">
      <alignment vertical="top"/>
    </xf>
    <xf numFmtId="0" fontId="26" fillId="0" borderId="11" xfId="0" applyFont="1" applyBorder="1" applyAlignment="1">
      <alignment vertical="top" wrapText="1"/>
    </xf>
    <xf numFmtId="49" fontId="18" fillId="33" borderId="59" xfId="0" applyNumberFormat="1" applyFont="1" applyFill="1" applyBorder="1" applyAlignment="1">
      <alignment horizontal="center" vertical="center" wrapText="1"/>
    </xf>
    <xf numFmtId="0" fontId="19" fillId="0" borderId="60" xfId="0" applyFont="1" applyBorder="1"/>
    <xf numFmtId="49" fontId="18" fillId="33" borderId="61" xfId="0" applyNumberFormat="1" applyFont="1" applyFill="1" applyBorder="1" applyAlignment="1">
      <alignment horizontal="center" vertical="center"/>
    </xf>
    <xf numFmtId="49" fontId="18" fillId="33" borderId="62" xfId="0" applyNumberFormat="1" applyFont="1" applyFill="1" applyBorder="1" applyAlignment="1">
      <alignment horizontal="center" vertical="center"/>
    </xf>
    <xf numFmtId="49" fontId="18" fillId="33" borderId="63" xfId="0" applyNumberFormat="1" applyFont="1" applyFill="1" applyBorder="1" applyAlignment="1">
      <alignment horizontal="center" vertical="center"/>
    </xf>
    <xf numFmtId="49" fontId="18" fillId="33" borderId="62" xfId="0" applyNumberFormat="1" applyFont="1" applyFill="1" applyBorder="1" applyAlignment="1">
      <alignment horizontal="center" vertical="center" wrapText="1"/>
    </xf>
    <xf numFmtId="49" fontId="25" fillId="33" borderId="65" xfId="0" applyNumberFormat="1" applyFont="1" applyFill="1" applyBorder="1" applyAlignment="1">
      <alignment horizontal="center" vertical="center"/>
    </xf>
    <xf numFmtId="0" fontId="20" fillId="38" borderId="36" xfId="0" applyFont="1" applyFill="1" applyBorder="1"/>
    <xf numFmtId="3" fontId="20" fillId="38" borderId="33" xfId="0" applyNumberFormat="1" applyFont="1" applyFill="1" applyBorder="1"/>
    <xf numFmtId="49" fontId="24" fillId="36" borderId="13" xfId="0" applyNumberFormat="1" applyFont="1" applyFill="1" applyBorder="1" applyAlignment="1">
      <alignment horizontal="center" vertical="center"/>
    </xf>
    <xf numFmtId="49" fontId="23" fillId="36" borderId="12" xfId="0" applyNumberFormat="1" applyFont="1" applyFill="1" applyBorder="1" applyAlignment="1">
      <alignment horizontal="center" vertical="center"/>
    </xf>
    <xf numFmtId="187" fontId="23" fillId="36" borderId="13" xfId="1" applyNumberFormat="1" applyFont="1" applyFill="1" applyBorder="1" applyAlignment="1">
      <alignment horizontal="center" vertical="center" shrinkToFit="1"/>
    </xf>
    <xf numFmtId="43" fontId="18" fillId="37" borderId="11" xfId="1" applyFont="1" applyFill="1" applyBorder="1"/>
    <xf numFmtId="0" fontId="19" fillId="0" borderId="15" xfId="0" applyFont="1" applyFill="1" applyBorder="1" applyAlignment="1">
      <alignment horizontal="center"/>
    </xf>
    <xf numFmtId="43" fontId="19" fillId="0" borderId="15" xfId="1" applyFont="1" applyBorder="1"/>
    <xf numFmtId="3" fontId="19" fillId="0" borderId="15" xfId="0" applyNumberFormat="1" applyFont="1" applyBorder="1" applyAlignment="1">
      <alignment horizontal="right"/>
    </xf>
    <xf numFmtId="0" fontId="20" fillId="38" borderId="11" xfId="0" applyFont="1" applyFill="1" applyBorder="1" applyAlignment="1"/>
    <xf numFmtId="3" fontId="20" fillId="38" borderId="11" xfId="0" applyNumberFormat="1" applyFont="1" applyFill="1" applyBorder="1" applyAlignment="1"/>
    <xf numFmtId="43" fontId="20" fillId="38" borderId="11" xfId="1" applyFont="1" applyFill="1" applyBorder="1" applyAlignment="1"/>
    <xf numFmtId="0" fontId="20" fillId="38" borderId="16" xfId="0" applyFont="1" applyFill="1" applyBorder="1"/>
    <xf numFmtId="43" fontId="20" fillId="38" borderId="57" xfId="1" applyFont="1" applyFill="1" applyBorder="1" applyAlignment="1">
      <alignment horizontal="center"/>
    </xf>
    <xf numFmtId="3" fontId="20" fillId="38" borderId="16" xfId="0" applyNumberFormat="1" applyFont="1" applyFill="1" applyBorder="1"/>
    <xf numFmtId="43" fontId="20" fillId="38" borderId="16" xfId="1" applyFont="1" applyFill="1" applyBorder="1"/>
    <xf numFmtId="0" fontId="20" fillId="38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shrinkToFit="1"/>
    </xf>
    <xf numFmtId="43" fontId="20" fillId="38" borderId="39" xfId="1" applyFont="1" applyFill="1" applyBorder="1" applyAlignment="1">
      <alignment horizontal="center" wrapText="1"/>
    </xf>
    <xf numFmtId="3" fontId="20" fillId="38" borderId="12" xfId="0" applyNumberFormat="1" applyFont="1" applyFill="1" applyBorder="1" applyAlignment="1">
      <alignment horizontal="right" shrinkToFit="1"/>
    </xf>
    <xf numFmtId="43" fontId="20" fillId="38" borderId="12" xfId="1" applyFont="1" applyFill="1" applyBorder="1" applyAlignment="1">
      <alignment horizontal="right" shrinkToFit="1"/>
    </xf>
    <xf numFmtId="0" fontId="14" fillId="0" borderId="0" xfId="0" applyFont="1"/>
    <xf numFmtId="187" fontId="20" fillId="38" borderId="13" xfId="1" applyNumberFormat="1" applyFont="1" applyFill="1" applyBorder="1"/>
    <xf numFmtId="0" fontId="19" fillId="0" borderId="11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29" fillId="0" borderId="0" xfId="0" applyFont="1"/>
    <xf numFmtId="0" fontId="18" fillId="0" borderId="11" xfId="0" applyFont="1" applyBorder="1" applyAlignment="1">
      <alignment wrapText="1"/>
    </xf>
    <xf numFmtId="43" fontId="20" fillId="38" borderId="40" xfId="1" applyFont="1" applyFill="1" applyBorder="1" applyAlignment="1">
      <alignment horizontal="center"/>
    </xf>
    <xf numFmtId="3" fontId="20" fillId="38" borderId="13" xfId="0" applyNumberFormat="1" applyFont="1" applyFill="1" applyBorder="1" applyAlignment="1">
      <alignment horizontal="right" shrinkToFit="1"/>
    </xf>
    <xf numFmtId="43" fontId="20" fillId="38" borderId="13" xfId="1" applyFont="1" applyFill="1" applyBorder="1" applyAlignment="1">
      <alignment horizontal="right" shrinkToFit="1"/>
    </xf>
    <xf numFmtId="0" fontId="19" fillId="38" borderId="11" xfId="0" applyFont="1" applyFill="1" applyBorder="1"/>
    <xf numFmtId="0" fontId="23" fillId="0" borderId="11" xfId="0" applyFont="1" applyBorder="1"/>
    <xf numFmtId="43" fontId="20" fillId="38" borderId="13" xfId="1" applyFont="1" applyFill="1" applyBorder="1"/>
    <xf numFmtId="0" fontId="20" fillId="38" borderId="12" xfId="0" applyFont="1" applyFill="1" applyBorder="1"/>
    <xf numFmtId="43" fontId="20" fillId="38" borderId="12" xfId="1" applyFont="1" applyFill="1" applyBorder="1"/>
    <xf numFmtId="3" fontId="20" fillId="38" borderId="12" xfId="0" applyNumberFormat="1" applyFont="1" applyFill="1" applyBorder="1"/>
    <xf numFmtId="0" fontId="18" fillId="0" borderId="13" xfId="0" applyFont="1" applyBorder="1"/>
    <xf numFmtId="0" fontId="18" fillId="0" borderId="12" xfId="0" applyFont="1" applyBorder="1"/>
    <xf numFmtId="0" fontId="18" fillId="0" borderId="11" xfId="0" applyFont="1" applyFill="1" applyBorder="1"/>
    <xf numFmtId="41" fontId="19" fillId="0" borderId="11" xfId="1" applyNumberFormat="1" applyFont="1" applyBorder="1" applyAlignment="1">
      <alignment horizontal="right"/>
    </xf>
    <xf numFmtId="0" fontId="27" fillId="0" borderId="13" xfId="0" applyFont="1" applyFill="1" applyBorder="1"/>
    <xf numFmtId="43" fontId="20" fillId="38" borderId="39" xfId="1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left" vertical="center"/>
    </xf>
    <xf numFmtId="0" fontId="19" fillId="0" borderId="0" xfId="0" applyFont="1" applyFill="1"/>
    <xf numFmtId="49" fontId="19" fillId="0" borderId="11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34" xfId="0" applyNumberFormat="1" applyFont="1" applyFill="1" applyBorder="1" applyAlignment="1">
      <alignment horizontal="center" vertical="center"/>
    </xf>
    <xf numFmtId="43" fontId="19" fillId="0" borderId="13" xfId="1" applyFont="1" applyFill="1" applyBorder="1" applyAlignment="1">
      <alignment horizontal="center" vertical="center"/>
    </xf>
    <xf numFmtId="43" fontId="19" fillId="0" borderId="13" xfId="1" applyFont="1" applyFill="1" applyBorder="1" applyAlignment="1">
      <alignment horizontal="center" vertical="center" shrinkToFit="1"/>
    </xf>
    <xf numFmtId="43" fontId="19" fillId="0" borderId="11" xfId="1" applyFont="1" applyFill="1" applyBorder="1" applyAlignment="1">
      <alignment horizontal="center" vertical="center"/>
    </xf>
    <xf numFmtId="3" fontId="21" fillId="0" borderId="11" xfId="0" applyNumberFormat="1" applyFont="1" applyFill="1" applyBorder="1"/>
    <xf numFmtId="0" fontId="18" fillId="0" borderId="23" xfId="0" applyFont="1" applyFill="1" applyBorder="1"/>
    <xf numFmtId="0" fontId="18" fillId="0" borderId="11" xfId="0" applyFont="1" applyBorder="1" applyAlignment="1">
      <alignment vertical="top"/>
    </xf>
    <xf numFmtId="3" fontId="20" fillId="38" borderId="13" xfId="0" applyNumberFormat="1" applyFont="1" applyFill="1" applyBorder="1"/>
    <xf numFmtId="0" fontId="20" fillId="38" borderId="13" xfId="0" applyFont="1" applyFill="1" applyBorder="1"/>
    <xf numFmtId="3" fontId="19" fillId="0" borderId="13" xfId="0" applyNumberFormat="1" applyFont="1" applyFill="1" applyBorder="1"/>
    <xf numFmtId="43" fontId="19" fillId="0" borderId="11" xfId="1" applyFont="1" applyFill="1" applyBorder="1"/>
    <xf numFmtId="3" fontId="19" fillId="0" borderId="12" xfId="0" applyNumberFormat="1" applyFont="1" applyFill="1" applyBorder="1"/>
    <xf numFmtId="49" fontId="18" fillId="33" borderId="12" xfId="0" applyNumberFormat="1" applyFont="1" applyFill="1" applyBorder="1" applyAlignment="1">
      <alignment horizontal="center" vertical="center"/>
    </xf>
    <xf numFmtId="49" fontId="31" fillId="0" borderId="40" xfId="0" applyNumberFormat="1" applyFont="1" applyFill="1" applyBorder="1" applyAlignment="1">
      <alignment vertical="center"/>
    </xf>
    <xf numFmtId="49" fontId="18" fillId="33" borderId="64" xfId="0" applyNumberFormat="1" applyFont="1" applyFill="1" applyBorder="1" applyAlignment="1">
      <alignment horizontal="center" vertical="center" wrapText="1"/>
    </xf>
    <xf numFmtId="49" fontId="24" fillId="33" borderId="59" xfId="0" applyNumberFormat="1" applyFont="1" applyFill="1" applyBorder="1" applyAlignment="1">
      <alignment horizontal="center" vertical="center" wrapText="1"/>
    </xf>
    <xf numFmtId="0" fontId="0" fillId="34" borderId="0" xfId="0" applyFill="1"/>
    <xf numFmtId="49" fontId="23" fillId="33" borderId="12" xfId="0" applyNumberFormat="1" applyFont="1" applyFill="1" applyBorder="1" applyAlignment="1">
      <alignment horizontal="right" vertical="center"/>
    </xf>
    <xf numFmtId="187" fontId="23" fillId="33" borderId="13" xfId="1" applyNumberFormat="1" applyFont="1" applyFill="1" applyBorder="1" applyAlignment="1">
      <alignment horizontal="right" vertical="center" shrinkToFit="1"/>
    </xf>
    <xf numFmtId="49" fontId="18" fillId="33" borderId="34" xfId="0" applyNumberFormat="1" applyFont="1" applyFill="1" applyBorder="1" applyAlignment="1">
      <alignment vertical="center"/>
    </xf>
    <xf numFmtId="49" fontId="25" fillId="33" borderId="34" xfId="0" applyNumberFormat="1" applyFont="1" applyFill="1" applyBorder="1" applyAlignment="1">
      <alignment horizontal="center" vertical="center"/>
    </xf>
    <xf numFmtId="187" fontId="18" fillId="37" borderId="11" xfId="1" applyNumberFormat="1" applyFont="1" applyFill="1" applyBorder="1"/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39" borderId="11" xfId="0" applyFont="1" applyFill="1" applyBorder="1" applyAlignment="1">
      <alignment horizontal="center"/>
    </xf>
    <xf numFmtId="0" fontId="19" fillId="39" borderId="12" xfId="0" applyFont="1" applyFill="1" applyBorder="1" applyAlignment="1">
      <alignment horizontal="center"/>
    </xf>
    <xf numFmtId="0" fontId="32" fillId="39" borderId="0" xfId="0" applyFont="1" applyFill="1"/>
    <xf numFmtId="0" fontId="32" fillId="39" borderId="0" xfId="0" applyFont="1" applyFill="1" applyAlignment="1">
      <alignment horizontal="right"/>
    </xf>
    <xf numFmtId="0" fontId="19" fillId="39" borderId="0" xfId="0" applyFont="1" applyFill="1"/>
    <xf numFmtId="0" fontId="19" fillId="39" borderId="0" xfId="0" applyFont="1" applyFill="1" applyAlignment="1">
      <alignment horizontal="right"/>
    </xf>
    <xf numFmtId="0" fontId="0" fillId="39" borderId="0" xfId="0" applyFill="1"/>
    <xf numFmtId="3" fontId="0" fillId="39" borderId="0" xfId="0" applyNumberFormat="1" applyFill="1"/>
    <xf numFmtId="187" fontId="19" fillId="39" borderId="0" xfId="1" applyNumberFormat="1" applyFont="1" applyFill="1"/>
    <xf numFmtId="0" fontId="19" fillId="39" borderId="11" xfId="0" applyFont="1" applyFill="1" applyBorder="1" applyAlignment="1">
      <alignment horizontal="center" shrinkToFit="1"/>
    </xf>
    <xf numFmtId="0" fontId="19" fillId="39" borderId="13" xfId="0" applyFont="1" applyFill="1" applyBorder="1" applyAlignment="1">
      <alignment horizontal="center" shrinkToFit="1"/>
    </xf>
    <xf numFmtId="0" fontId="19" fillId="0" borderId="66" xfId="0" applyFont="1" applyBorder="1"/>
    <xf numFmtId="0" fontId="19" fillId="0" borderId="67" xfId="0" applyFont="1" applyBorder="1"/>
    <xf numFmtId="0" fontId="19" fillId="0" borderId="67" xfId="0" applyFont="1" applyBorder="1" applyAlignment="1">
      <alignment horizontal="center"/>
    </xf>
    <xf numFmtId="0" fontId="19" fillId="0" borderId="67" xfId="0" applyFont="1" applyBorder="1" applyAlignment="1">
      <alignment horizontal="center" shrinkToFit="1"/>
    </xf>
    <xf numFmtId="3" fontId="19" fillId="0" borderId="67" xfId="0" applyNumberFormat="1" applyFont="1" applyBorder="1" applyAlignment="1">
      <alignment horizontal="right" shrinkToFit="1"/>
    </xf>
    <xf numFmtId="187" fontId="19" fillId="0" borderId="67" xfId="1" applyNumberFormat="1" applyFont="1" applyBorder="1"/>
    <xf numFmtId="187" fontId="19" fillId="0" borderId="67" xfId="1" applyNumberFormat="1" applyFont="1" applyBorder="1" applyAlignment="1">
      <alignment horizontal="right"/>
    </xf>
    <xf numFmtId="0" fontId="19" fillId="0" borderId="68" xfId="0" applyFont="1" applyBorder="1" applyAlignment="1">
      <alignment horizontal="center" shrinkToFit="1"/>
    </xf>
    <xf numFmtId="0" fontId="19" fillId="0" borderId="20" xfId="0" applyFont="1" applyBorder="1" applyAlignment="1">
      <alignment horizontal="right" shrinkToFit="1"/>
    </xf>
    <xf numFmtId="187" fontId="18" fillId="0" borderId="20" xfId="1" applyNumberFormat="1" applyFont="1" applyBorder="1"/>
    <xf numFmtId="187" fontId="19" fillId="0" borderId="68" xfId="1" applyNumberFormat="1" applyFont="1" applyBorder="1"/>
    <xf numFmtId="187" fontId="19" fillId="0" borderId="20" xfId="1" applyNumberFormat="1" applyFont="1" applyBorder="1" applyAlignment="1">
      <alignment horizontal="right"/>
    </xf>
    <xf numFmtId="0" fontId="19" fillId="0" borderId="22" xfId="0" applyFont="1" applyBorder="1" applyAlignment="1">
      <alignment horizontal="center" shrinkToFit="1"/>
    </xf>
    <xf numFmtId="3" fontId="19" fillId="0" borderId="22" xfId="0" applyNumberFormat="1" applyFont="1" applyBorder="1" applyAlignment="1">
      <alignment horizontal="right" shrinkToFit="1"/>
    </xf>
    <xf numFmtId="187" fontId="19" fillId="0" borderId="22" xfId="1" applyNumberFormat="1" applyFont="1" applyBorder="1"/>
    <xf numFmtId="187" fontId="19" fillId="0" borderId="22" xfId="1" applyNumberFormat="1" applyFont="1" applyBorder="1" applyAlignment="1">
      <alignment horizontal="right"/>
    </xf>
    <xf numFmtId="0" fontId="19" fillId="0" borderId="21" xfId="0" applyFont="1" applyBorder="1" applyAlignment="1">
      <alignment horizontal="center" shrinkToFit="1"/>
    </xf>
    <xf numFmtId="3" fontId="19" fillId="0" borderId="21" xfId="0" applyNumberFormat="1" applyFont="1" applyBorder="1" applyAlignment="1">
      <alignment horizontal="right" shrinkToFit="1"/>
    </xf>
    <xf numFmtId="187" fontId="18" fillId="0" borderId="21" xfId="1" applyNumberFormat="1" applyFont="1" applyBorder="1"/>
    <xf numFmtId="187" fontId="19" fillId="0" borderId="21" xfId="1" applyNumberFormat="1" applyFont="1" applyBorder="1"/>
    <xf numFmtId="187" fontId="19" fillId="0" borderId="21" xfId="1" applyNumberFormat="1" applyFont="1" applyBorder="1" applyAlignment="1">
      <alignment horizontal="right"/>
    </xf>
    <xf numFmtId="0" fontId="19" fillId="0" borderId="31" xfId="0" applyFont="1" applyBorder="1"/>
    <xf numFmtId="187" fontId="22" fillId="0" borderId="21" xfId="1" applyNumberFormat="1" applyFont="1" applyBorder="1"/>
    <xf numFmtId="0" fontId="19" fillId="39" borderId="15" xfId="0" applyFont="1" applyFill="1" applyBorder="1" applyAlignment="1">
      <alignment horizontal="center" shrinkToFit="1"/>
    </xf>
    <xf numFmtId="0" fontId="19" fillId="39" borderId="16" xfId="0" applyFont="1" applyFill="1" applyBorder="1" applyAlignment="1">
      <alignment horizontal="center" shrinkToFit="1"/>
    </xf>
    <xf numFmtId="0" fontId="19" fillId="39" borderId="18" xfId="0" applyFont="1" applyFill="1" applyBorder="1" applyAlignment="1">
      <alignment horizontal="center"/>
    </xf>
    <xf numFmtId="0" fontId="19" fillId="39" borderId="12" xfId="0" applyFont="1" applyFill="1" applyBorder="1" applyAlignment="1">
      <alignment horizontal="center" shrinkToFit="1"/>
    </xf>
    <xf numFmtId="0" fontId="19" fillId="39" borderId="23" xfId="0" applyFont="1" applyFill="1" applyBorder="1" applyAlignment="1">
      <alignment horizontal="center" shrinkToFit="1"/>
    </xf>
    <xf numFmtId="0" fontId="19" fillId="39" borderId="22" xfId="0" applyFont="1" applyFill="1" applyBorder="1" applyAlignment="1">
      <alignment horizontal="center" shrinkToFit="1"/>
    </xf>
    <xf numFmtId="0" fontId="21" fillId="39" borderId="11" xfId="0" applyFont="1" applyFill="1" applyBorder="1" applyAlignment="1">
      <alignment horizontal="center" shrinkToFit="1"/>
    </xf>
    <xf numFmtId="0" fontId="19" fillId="39" borderId="67" xfId="0" applyFont="1" applyFill="1" applyBorder="1" applyAlignment="1">
      <alignment horizontal="center" shrinkToFit="1"/>
    </xf>
    <xf numFmtId="0" fontId="19" fillId="39" borderId="14" xfId="0" applyFont="1" applyFill="1" applyBorder="1" applyAlignment="1">
      <alignment horizontal="center"/>
    </xf>
    <xf numFmtId="0" fontId="19" fillId="39" borderId="13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shrinkToFit="1"/>
    </xf>
    <xf numFmtId="0" fontId="19" fillId="0" borderId="16" xfId="0" applyFont="1" applyFill="1" applyBorder="1" applyAlignment="1">
      <alignment horizontal="center" shrinkToFit="1"/>
    </xf>
    <xf numFmtId="0" fontId="19" fillId="0" borderId="68" xfId="0" applyFont="1" applyFill="1" applyBorder="1" applyAlignment="1">
      <alignment horizontal="center" shrinkToFit="1"/>
    </xf>
    <xf numFmtId="43" fontId="20" fillId="38" borderId="39" xfId="1" applyFont="1" applyFill="1" applyBorder="1" applyAlignment="1">
      <alignment horizontal="center" vertical="top" wrapText="1"/>
    </xf>
    <xf numFmtId="3" fontId="20" fillId="38" borderId="12" xfId="0" applyNumberFormat="1" applyFont="1" applyFill="1" applyBorder="1" applyAlignment="1">
      <alignment horizontal="right"/>
    </xf>
    <xf numFmtId="43" fontId="20" fillId="38" borderId="12" xfId="1" applyFont="1" applyFill="1" applyBorder="1" applyAlignment="1">
      <alignment horizontal="right"/>
    </xf>
    <xf numFmtId="0" fontId="19" fillId="0" borderId="22" xfId="0" applyFont="1" applyBorder="1" applyAlignment="1">
      <alignment wrapText="1"/>
    </xf>
    <xf numFmtId="0" fontId="19" fillId="0" borderId="70" xfId="0" applyFont="1" applyBorder="1" applyAlignment="1">
      <alignment wrapText="1"/>
    </xf>
    <xf numFmtId="0" fontId="19" fillId="0" borderId="21" xfId="0" applyFont="1" applyBorder="1" applyAlignment="1">
      <alignment horizontal="right" shrinkToFit="1"/>
    </xf>
    <xf numFmtId="0" fontId="19" fillId="0" borderId="21" xfId="0" applyFont="1" applyBorder="1" applyAlignment="1">
      <alignment wrapText="1"/>
    </xf>
    <xf numFmtId="0" fontId="19" fillId="0" borderId="13" xfId="0" applyFont="1" applyBorder="1" applyAlignment="1">
      <alignment horizontal="right" shrinkToFit="1"/>
    </xf>
    <xf numFmtId="187" fontId="18" fillId="0" borderId="13" xfId="1" applyNumberFormat="1" applyFont="1" applyBorder="1"/>
    <xf numFmtId="0" fontId="19" fillId="0" borderId="22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22" fillId="0" borderId="13" xfId="0" applyFont="1" applyFill="1" applyBorder="1" applyAlignment="1">
      <alignment horizontal="center" wrapText="1"/>
    </xf>
    <xf numFmtId="187" fontId="21" fillId="0" borderId="13" xfId="1" applyNumberFormat="1" applyFont="1" applyFill="1" applyBorder="1"/>
    <xf numFmtId="187" fontId="22" fillId="0" borderId="13" xfId="1" applyNumberFormat="1" applyFont="1" applyBorder="1" applyAlignment="1">
      <alignment horizontal="right"/>
    </xf>
    <xf numFmtId="187" fontId="21" fillId="0" borderId="13" xfId="1" applyNumberFormat="1" applyFont="1" applyBorder="1" applyAlignment="1">
      <alignment horizontal="right"/>
    </xf>
    <xf numFmtId="0" fontId="19" fillId="39" borderId="16" xfId="0" applyFont="1" applyFill="1" applyBorder="1" applyAlignment="1">
      <alignment horizontal="center"/>
    </xf>
    <xf numFmtId="0" fontId="19" fillId="39" borderId="17" xfId="0" applyFont="1" applyFill="1" applyBorder="1" applyAlignment="1">
      <alignment horizontal="center"/>
    </xf>
    <xf numFmtId="0" fontId="19" fillId="39" borderId="15" xfId="0" applyFont="1" applyFill="1" applyBorder="1" applyAlignment="1">
      <alignment horizontal="center"/>
    </xf>
    <xf numFmtId="0" fontId="19" fillId="39" borderId="27" xfId="0" applyFont="1" applyFill="1" applyBorder="1" applyAlignment="1">
      <alignment horizontal="center"/>
    </xf>
    <xf numFmtId="0" fontId="19" fillId="39" borderId="20" xfId="0" applyFont="1" applyFill="1" applyBorder="1" applyAlignment="1">
      <alignment horizontal="center"/>
    </xf>
    <xf numFmtId="0" fontId="19" fillId="39" borderId="23" xfId="0" applyFont="1" applyFill="1" applyBorder="1" applyAlignment="1">
      <alignment horizontal="center"/>
    </xf>
    <xf numFmtId="0" fontId="19" fillId="39" borderId="11" xfId="0" applyFont="1" applyFill="1" applyBorder="1" applyAlignment="1">
      <alignment horizontal="center" wrapText="1"/>
    </xf>
    <xf numFmtId="0" fontId="19" fillId="39" borderId="22" xfId="0" applyFont="1" applyFill="1" applyBorder="1" applyAlignment="1">
      <alignment horizontal="center"/>
    </xf>
    <xf numFmtId="0" fontId="19" fillId="39" borderId="21" xfId="0" applyFont="1" applyFill="1" applyBorder="1" applyAlignment="1">
      <alignment horizontal="center"/>
    </xf>
    <xf numFmtId="0" fontId="28" fillId="39" borderId="11" xfId="0" applyFont="1" applyFill="1" applyBorder="1" applyAlignment="1">
      <alignment horizontal="center"/>
    </xf>
    <xf numFmtId="0" fontId="26" fillId="39" borderId="11" xfId="0" applyFont="1" applyFill="1" applyBorder="1" applyAlignment="1">
      <alignment horizontal="center"/>
    </xf>
    <xf numFmtId="0" fontId="26" fillId="39" borderId="23" xfId="0" applyFont="1" applyFill="1" applyBorder="1" applyAlignment="1">
      <alignment horizontal="center"/>
    </xf>
    <xf numFmtId="3" fontId="18" fillId="33" borderId="12" xfId="0" applyNumberFormat="1" applyFont="1" applyFill="1" applyBorder="1" applyAlignment="1">
      <alignment horizontal="center" vertical="center"/>
    </xf>
    <xf numFmtId="3" fontId="24" fillId="33" borderId="13" xfId="0" applyNumberFormat="1" applyFont="1" applyFill="1" applyBorder="1" applyAlignment="1">
      <alignment horizontal="center" vertical="center"/>
    </xf>
    <xf numFmtId="3" fontId="20" fillId="38" borderId="34" xfId="1" applyNumberFormat="1" applyFont="1" applyFill="1" applyBorder="1" applyAlignment="1">
      <alignment horizontal="center" wrapText="1"/>
    </xf>
    <xf numFmtId="3" fontId="20" fillId="38" borderId="34" xfId="1" applyNumberFormat="1" applyFont="1" applyFill="1" applyBorder="1" applyAlignment="1">
      <alignment horizontal="center"/>
    </xf>
    <xf numFmtId="3" fontId="20" fillId="38" borderId="11" xfId="1" applyNumberFormat="1" applyFont="1" applyFill="1" applyBorder="1" applyAlignment="1">
      <alignment horizontal="center"/>
    </xf>
    <xf numFmtId="3" fontId="22" fillId="37" borderId="11" xfId="0" applyNumberFormat="1" applyFont="1" applyFill="1" applyBorder="1" applyAlignment="1">
      <alignment horizontal="center"/>
    </xf>
    <xf numFmtId="3" fontId="19" fillId="0" borderId="0" xfId="0" applyNumberFormat="1" applyFont="1"/>
    <xf numFmtId="3" fontId="19" fillId="39" borderId="0" xfId="0" applyNumberFormat="1" applyFont="1" applyFill="1"/>
    <xf numFmtId="3" fontId="19" fillId="39" borderId="11" xfId="0" applyNumberFormat="1" applyFont="1" applyFill="1" applyBorder="1" applyAlignment="1">
      <alignment horizontal="right"/>
    </xf>
    <xf numFmtId="3" fontId="19" fillId="39" borderId="13" xfId="0" applyNumberFormat="1" applyFont="1" applyFill="1" applyBorder="1" applyAlignment="1">
      <alignment horizontal="right"/>
    </xf>
    <xf numFmtId="3" fontId="19" fillId="39" borderId="11" xfId="0" applyNumberFormat="1" applyFont="1" applyFill="1" applyBorder="1" applyAlignment="1">
      <alignment horizontal="right" shrinkToFit="1"/>
    </xf>
    <xf numFmtId="0" fontId="20" fillId="38" borderId="51" xfId="0" applyFont="1" applyFill="1" applyBorder="1" applyAlignment="1">
      <alignment horizontal="center" wrapText="1"/>
    </xf>
    <xf numFmtId="0" fontId="20" fillId="38" borderId="52" xfId="0" applyFont="1" applyFill="1" applyBorder="1" applyAlignment="1">
      <alignment horizontal="center" wrapText="1"/>
    </xf>
    <xf numFmtId="0" fontId="20" fillId="38" borderId="34" xfId="0" applyFont="1" applyFill="1" applyBorder="1" applyAlignment="1">
      <alignment horizontal="center" wrapText="1"/>
    </xf>
    <xf numFmtId="0" fontId="22" fillId="37" borderId="11" xfId="0" applyFont="1" applyFill="1" applyBorder="1" applyAlignment="1">
      <alignment horizontal="center"/>
    </xf>
    <xf numFmtId="0" fontId="20" fillId="38" borderId="11" xfId="0" applyFont="1" applyFill="1" applyBorder="1" applyAlignment="1">
      <alignment horizontal="center"/>
    </xf>
    <xf numFmtId="0" fontId="20" fillId="38" borderId="11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6" fillId="0" borderId="12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wrapText="1"/>
    </xf>
    <xf numFmtId="49" fontId="18" fillId="33" borderId="11" xfId="0" applyNumberFormat="1" applyFont="1" applyFill="1" applyBorder="1" applyAlignment="1">
      <alignment horizontal="center" vertical="center"/>
    </xf>
    <xf numFmtId="49" fontId="24" fillId="33" borderId="12" xfId="0" applyNumberFormat="1" applyFont="1" applyFill="1" applyBorder="1" applyAlignment="1">
      <alignment horizontal="center" vertical="center" wrapText="1"/>
    </xf>
    <xf numFmtId="49" fontId="24" fillId="33" borderId="13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49" fontId="25" fillId="33" borderId="12" xfId="0" applyNumberFormat="1" applyFont="1" applyFill="1" applyBorder="1" applyAlignment="1">
      <alignment horizontal="center" vertical="center"/>
    </xf>
    <xf numFmtId="49" fontId="25" fillId="33" borderId="13" xfId="0" applyNumberFormat="1" applyFont="1" applyFill="1" applyBorder="1" applyAlignment="1">
      <alignment horizontal="center" vertical="center"/>
    </xf>
    <xf numFmtId="49" fontId="18" fillId="33" borderId="12" xfId="0" applyNumberFormat="1" applyFont="1" applyFill="1" applyBorder="1" applyAlignment="1">
      <alignment horizontal="center" vertical="center"/>
    </xf>
    <xf numFmtId="49" fontId="18" fillId="33" borderId="13" xfId="0" applyNumberFormat="1" applyFont="1" applyFill="1" applyBorder="1" applyAlignment="1">
      <alignment horizontal="center" vertical="center"/>
    </xf>
    <xf numFmtId="0" fontId="20" fillId="38" borderId="51" xfId="0" applyFont="1" applyFill="1" applyBorder="1" applyAlignment="1">
      <alignment horizontal="center"/>
    </xf>
    <xf numFmtId="0" fontId="20" fillId="38" borderId="52" xfId="0" applyFont="1" applyFill="1" applyBorder="1" applyAlignment="1">
      <alignment horizontal="center"/>
    </xf>
    <xf numFmtId="0" fontId="20" fillId="38" borderId="34" xfId="0" applyFont="1" applyFill="1" applyBorder="1" applyAlignment="1">
      <alignment horizontal="center"/>
    </xf>
    <xf numFmtId="49" fontId="18" fillId="33" borderId="12" xfId="0" applyNumberFormat="1" applyFont="1" applyFill="1" applyBorder="1" applyAlignment="1">
      <alignment horizontal="center" vertical="center" shrinkToFit="1"/>
    </xf>
    <xf numFmtId="49" fontId="18" fillId="33" borderId="13" xfId="0" applyNumberFormat="1" applyFont="1" applyFill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38" borderId="24" xfId="0" applyFont="1" applyFill="1" applyBorder="1" applyAlignment="1">
      <alignment horizontal="center" vertical="top" wrapText="1"/>
    </xf>
    <xf numFmtId="0" fontId="20" fillId="38" borderId="69" xfId="0" applyFont="1" applyFill="1" applyBorder="1" applyAlignment="1">
      <alignment horizontal="center" vertical="top" wrapText="1"/>
    </xf>
    <xf numFmtId="0" fontId="20" fillId="38" borderId="39" xfId="0" applyFont="1" applyFill="1" applyBorder="1" applyAlignment="1">
      <alignment horizontal="center" vertical="top" wrapText="1"/>
    </xf>
    <xf numFmtId="0" fontId="20" fillId="38" borderId="25" xfId="0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20" fillId="38" borderId="40" xfId="0" applyFont="1" applyFill="1" applyBorder="1" applyAlignment="1">
      <alignment horizontal="center"/>
    </xf>
    <xf numFmtId="49" fontId="18" fillId="33" borderId="11" xfId="0" applyNumberFormat="1" applyFont="1" applyFill="1" applyBorder="1" applyAlignment="1">
      <alignment horizontal="center" vertical="center" shrinkToFit="1"/>
    </xf>
    <xf numFmtId="0" fontId="19" fillId="0" borderId="15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49" fontId="18" fillId="36" borderId="11" xfId="0" applyNumberFormat="1" applyFont="1" applyFill="1" applyBorder="1" applyAlignment="1">
      <alignment horizontal="center" vertical="center"/>
    </xf>
    <xf numFmtId="49" fontId="24" fillId="36" borderId="11" xfId="0" applyNumberFormat="1" applyFont="1" applyFill="1" applyBorder="1" applyAlignment="1">
      <alignment horizontal="center" vertical="center" wrapText="1"/>
    </xf>
    <xf numFmtId="49" fontId="24" fillId="36" borderId="11" xfId="0" applyNumberFormat="1" applyFont="1" applyFill="1" applyBorder="1" applyAlignment="1">
      <alignment horizontal="center" vertical="center"/>
    </xf>
    <xf numFmtId="49" fontId="18" fillId="36" borderId="12" xfId="0" applyNumberFormat="1" applyFont="1" applyFill="1" applyBorder="1" applyAlignment="1">
      <alignment horizontal="center" vertical="center"/>
    </xf>
    <xf numFmtId="49" fontId="18" fillId="36" borderId="13" xfId="0" applyNumberFormat="1" applyFont="1" applyFill="1" applyBorder="1" applyAlignment="1">
      <alignment horizontal="center" vertical="center"/>
    </xf>
    <xf numFmtId="49" fontId="18" fillId="36" borderId="24" xfId="0" applyNumberFormat="1" applyFont="1" applyFill="1" applyBorder="1" applyAlignment="1">
      <alignment horizontal="center" vertical="center"/>
    </xf>
    <xf numFmtId="49" fontId="18" fillId="36" borderId="25" xfId="0" applyNumberFormat="1" applyFont="1" applyFill="1" applyBorder="1" applyAlignment="1">
      <alignment horizontal="center" vertical="center"/>
    </xf>
    <xf numFmtId="0" fontId="20" fillId="38" borderId="19" xfId="0" applyFont="1" applyFill="1" applyBorder="1" applyAlignment="1">
      <alignment horizontal="center"/>
    </xf>
    <xf numFmtId="0" fontId="20" fillId="38" borderId="56" xfId="0" applyFont="1" applyFill="1" applyBorder="1" applyAlignment="1">
      <alignment horizontal="center"/>
    </xf>
    <xf numFmtId="0" fontId="20" fillId="38" borderId="57" xfId="0" applyFont="1" applyFill="1" applyBorder="1" applyAlignment="1">
      <alignment horizontal="center"/>
    </xf>
    <xf numFmtId="0" fontId="20" fillId="38" borderId="58" xfId="0" applyFont="1" applyFill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49" fontId="23" fillId="33" borderId="11" xfId="0" applyNumberFormat="1" applyFont="1" applyFill="1" applyBorder="1" applyAlignment="1">
      <alignment horizontal="center" vertical="center"/>
    </xf>
    <xf numFmtId="187" fontId="18" fillId="33" borderId="11" xfId="1" applyNumberFormat="1" applyFont="1" applyFill="1" applyBorder="1" applyAlignment="1">
      <alignment horizontal="center" vertical="center" wrapText="1" shrinkToFit="1"/>
    </xf>
    <xf numFmtId="187" fontId="18" fillId="33" borderId="11" xfId="1" applyNumberFormat="1" applyFont="1" applyFill="1" applyBorder="1" applyAlignment="1">
      <alignment horizontal="center" vertical="center" shrinkToFit="1"/>
    </xf>
    <xf numFmtId="49" fontId="23" fillId="33" borderId="11" xfId="0" applyNumberFormat="1" applyFont="1" applyFill="1" applyBorder="1" applyAlignment="1">
      <alignment horizontal="center" vertical="center" wrapText="1"/>
    </xf>
    <xf numFmtId="49" fontId="25" fillId="33" borderId="39" xfId="0" applyNumberFormat="1" applyFont="1" applyFill="1" applyBorder="1" applyAlignment="1">
      <alignment horizontal="center" vertical="center"/>
    </xf>
    <xf numFmtId="49" fontId="25" fillId="33" borderId="40" xfId="0" applyNumberFormat="1" applyFont="1" applyFill="1" applyBorder="1" applyAlignment="1">
      <alignment horizontal="center" vertical="center"/>
    </xf>
    <xf numFmtId="49" fontId="24" fillId="33" borderId="11" xfId="0" applyNumberFormat="1" applyFont="1" applyFill="1" applyBorder="1" applyAlignment="1">
      <alignment horizontal="center" vertical="center" wrapText="1"/>
    </xf>
    <xf numFmtId="49" fontId="24" fillId="33" borderId="11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Comma" xfId="1" builtinId="3"/>
    <cellStyle name="Normal" xfId="0" builtinId="0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ชื่อเรื่อง" xfId="2" builtinId="15" customBuiltin="1"/>
    <cellStyle name="เซลล์ตรวจสอบ" xfId="14" builtinId="23" customBuiltin="1"/>
    <cellStyle name="เซลล์ที่มีการเชื่อมโยง" xfId="13" builtinId="24" customBuiltin="1"/>
    <cellStyle name="ดี" xfId="7" builtinId="26" customBuiltin="1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38"/>
  <sheetViews>
    <sheetView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87" sqref="D87"/>
    </sheetView>
  </sheetViews>
  <sheetFormatPr defaultRowHeight="14.25" x14ac:dyDescent="0.2"/>
  <cols>
    <col min="1" max="1" width="11.125" style="1" customWidth="1"/>
    <col min="2" max="2" width="7.875" style="1" customWidth="1"/>
    <col min="3" max="3" width="5" style="1" customWidth="1"/>
    <col min="4" max="4" width="14.125" style="1" customWidth="1"/>
    <col min="5" max="5" width="16" style="1" customWidth="1"/>
    <col min="6" max="6" width="11.875" style="57" customWidth="1"/>
    <col min="7" max="7" width="12.375" style="57" customWidth="1"/>
    <col min="8" max="8" width="12.875" style="57" customWidth="1"/>
    <col min="9" max="9" width="11.25" style="57" customWidth="1"/>
    <col min="10" max="10" width="22" style="1" customWidth="1"/>
    <col min="13" max="14" width="14.5" customWidth="1"/>
  </cols>
  <sheetData>
    <row r="1" spans="1:11" ht="21" x14ac:dyDescent="0.35">
      <c r="A1" s="397" t="s">
        <v>883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21" x14ac:dyDescent="0.35">
      <c r="A2" s="397" t="s">
        <v>882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1" ht="21" x14ac:dyDescent="0.35">
      <c r="A3" s="404" t="s">
        <v>112</v>
      </c>
      <c r="B3" s="404"/>
      <c r="C3" s="404"/>
      <c r="D3" s="404"/>
      <c r="E3" s="404"/>
      <c r="F3" s="404"/>
      <c r="G3" s="404"/>
      <c r="H3" s="404"/>
      <c r="I3" s="404"/>
      <c r="J3" s="404"/>
    </row>
    <row r="4" spans="1:11" ht="24" customHeight="1" x14ac:dyDescent="0.2">
      <c r="A4" s="401" t="s">
        <v>0</v>
      </c>
      <c r="B4" s="401" t="s">
        <v>1</v>
      </c>
      <c r="C4" s="407" t="s">
        <v>2</v>
      </c>
      <c r="D4" s="407" t="s">
        <v>3</v>
      </c>
      <c r="E4" s="182" t="s">
        <v>875</v>
      </c>
      <c r="F4" s="402" t="s">
        <v>881</v>
      </c>
      <c r="G4" s="54" t="s">
        <v>4</v>
      </c>
      <c r="H4" s="54" t="s">
        <v>111</v>
      </c>
      <c r="I4" s="401" t="s">
        <v>7</v>
      </c>
      <c r="J4" s="405" t="s">
        <v>6</v>
      </c>
    </row>
    <row r="5" spans="1:11" ht="23.25" customHeight="1" x14ac:dyDescent="0.2">
      <c r="A5" s="401"/>
      <c r="B5" s="401"/>
      <c r="C5" s="408"/>
      <c r="D5" s="408"/>
      <c r="E5" s="188" t="s">
        <v>876</v>
      </c>
      <c r="F5" s="403"/>
      <c r="G5" s="55" t="s">
        <v>5</v>
      </c>
      <c r="H5" s="55" t="s">
        <v>5</v>
      </c>
      <c r="I5" s="401"/>
      <c r="J5" s="406"/>
    </row>
    <row r="6" spans="1:11" ht="21" x14ac:dyDescent="0.35">
      <c r="A6" s="398" t="s">
        <v>113</v>
      </c>
      <c r="B6" s="22" t="s">
        <v>114</v>
      </c>
      <c r="C6" s="4">
        <v>1</v>
      </c>
      <c r="D6" s="4" t="s">
        <v>114</v>
      </c>
      <c r="E6" s="306"/>
      <c r="F6" s="40">
        <v>2755</v>
      </c>
      <c r="G6" s="40">
        <v>2755</v>
      </c>
      <c r="H6" s="40"/>
      <c r="I6" s="40"/>
      <c r="J6" s="3" t="s">
        <v>115</v>
      </c>
    </row>
    <row r="7" spans="1:11" ht="21" x14ac:dyDescent="0.35">
      <c r="A7" s="399"/>
      <c r="B7" s="22"/>
      <c r="C7" s="4">
        <v>2</v>
      </c>
      <c r="D7" s="4" t="s">
        <v>116</v>
      </c>
      <c r="E7" s="306"/>
      <c r="F7" s="40">
        <v>1288</v>
      </c>
      <c r="G7" s="40">
        <v>0</v>
      </c>
      <c r="H7" s="40"/>
      <c r="I7" s="40"/>
      <c r="J7" s="3"/>
    </row>
    <row r="8" spans="1:11" ht="21" x14ac:dyDescent="0.35">
      <c r="A8" s="56"/>
      <c r="B8" s="22"/>
      <c r="C8" s="4">
        <v>3</v>
      </c>
      <c r="D8" s="4" t="s">
        <v>117</v>
      </c>
      <c r="E8" s="306"/>
      <c r="F8" s="40">
        <v>3316</v>
      </c>
      <c r="G8" s="40">
        <v>0</v>
      </c>
      <c r="H8" s="40"/>
      <c r="I8" s="40"/>
      <c r="J8" s="3"/>
    </row>
    <row r="9" spans="1:11" ht="21" x14ac:dyDescent="0.35">
      <c r="A9" s="56"/>
      <c r="B9" s="22"/>
      <c r="C9" s="4">
        <v>4</v>
      </c>
      <c r="D9" s="4" t="s">
        <v>118</v>
      </c>
      <c r="E9" s="306"/>
      <c r="F9" s="40">
        <v>2863</v>
      </c>
      <c r="G9" s="40">
        <v>0</v>
      </c>
      <c r="H9" s="40"/>
      <c r="I9" s="40"/>
      <c r="J9" s="3"/>
    </row>
    <row r="10" spans="1:11" ht="21" x14ac:dyDescent="0.35">
      <c r="A10" s="56"/>
      <c r="B10" s="22"/>
      <c r="C10" s="4">
        <v>5</v>
      </c>
      <c r="D10" s="4" t="s">
        <v>119</v>
      </c>
      <c r="E10" s="306"/>
      <c r="F10" s="40">
        <v>6905</v>
      </c>
      <c r="G10" s="40">
        <v>0</v>
      </c>
      <c r="H10" s="40"/>
      <c r="I10" s="40"/>
      <c r="J10" s="3"/>
    </row>
    <row r="11" spans="1:11" ht="21" x14ac:dyDescent="0.35">
      <c r="A11" s="56"/>
      <c r="B11" s="22"/>
      <c r="C11" s="4">
        <v>6</v>
      </c>
      <c r="D11" s="4" t="s">
        <v>120</v>
      </c>
      <c r="E11" s="306"/>
      <c r="F11" s="40">
        <v>3163</v>
      </c>
      <c r="G11" s="40">
        <v>0</v>
      </c>
      <c r="H11" s="40"/>
      <c r="I11" s="40"/>
      <c r="J11" s="3"/>
    </row>
    <row r="12" spans="1:11" ht="21" x14ac:dyDescent="0.35">
      <c r="A12" s="56"/>
      <c r="B12" s="22"/>
      <c r="C12" s="4">
        <v>7</v>
      </c>
      <c r="D12" s="4" t="s">
        <v>121</v>
      </c>
      <c r="E12" s="306"/>
      <c r="F12" s="40">
        <v>2301</v>
      </c>
      <c r="G12" s="40">
        <v>2301</v>
      </c>
      <c r="H12" s="40"/>
      <c r="I12" s="40"/>
      <c r="J12" s="3" t="s">
        <v>115</v>
      </c>
    </row>
    <row r="13" spans="1:11" ht="21" x14ac:dyDescent="0.35">
      <c r="A13" s="56"/>
      <c r="B13" s="22"/>
      <c r="C13" s="4">
        <v>8</v>
      </c>
      <c r="D13" s="4" t="s">
        <v>122</v>
      </c>
      <c r="E13" s="306"/>
      <c r="F13" s="40">
        <v>2787</v>
      </c>
      <c r="G13" s="40">
        <v>925</v>
      </c>
      <c r="H13" s="40"/>
      <c r="I13" s="40"/>
      <c r="J13" s="3" t="s">
        <v>115</v>
      </c>
    </row>
    <row r="14" spans="1:11" ht="21" x14ac:dyDescent="0.35">
      <c r="A14" s="56"/>
      <c r="B14" s="22"/>
      <c r="C14" s="4">
        <v>9</v>
      </c>
      <c r="D14" s="4" t="s">
        <v>123</v>
      </c>
      <c r="E14" s="306"/>
      <c r="F14" s="40">
        <v>4414</v>
      </c>
      <c r="G14" s="40">
        <v>0</v>
      </c>
      <c r="H14" s="40"/>
      <c r="I14" s="40"/>
      <c r="J14" s="3"/>
    </row>
    <row r="15" spans="1:11" ht="21" x14ac:dyDescent="0.35">
      <c r="A15" s="56"/>
      <c r="B15" s="22"/>
      <c r="C15" s="4">
        <v>10</v>
      </c>
      <c r="D15" s="4" t="s">
        <v>124</v>
      </c>
      <c r="E15" s="306"/>
      <c r="F15" s="40">
        <v>1665</v>
      </c>
      <c r="G15" s="40">
        <v>0</v>
      </c>
      <c r="H15" s="40"/>
      <c r="I15" s="40"/>
      <c r="J15" s="3"/>
    </row>
    <row r="16" spans="1:11" s="1" customFormat="1" ht="21" x14ac:dyDescent="0.35">
      <c r="A16" s="203"/>
      <c r="B16" s="409" t="s">
        <v>791</v>
      </c>
      <c r="C16" s="410"/>
      <c r="D16" s="411"/>
      <c r="E16" s="204">
        <v>211116.48</v>
      </c>
      <c r="F16" s="205">
        <f>SUM(F6:F15)</f>
        <v>31457</v>
      </c>
      <c r="G16" s="206">
        <f t="shared" ref="G16" si="0">SUM(G6:G15)</f>
        <v>5981</v>
      </c>
      <c r="H16" s="206">
        <f>E16-G16</f>
        <v>205135.48</v>
      </c>
      <c r="I16" s="206">
        <f>G16+H16</f>
        <v>211116.48</v>
      </c>
      <c r="J16" s="207"/>
    </row>
    <row r="17" spans="1:10" ht="21" x14ac:dyDescent="0.35">
      <c r="A17" s="22"/>
      <c r="B17" s="22" t="s">
        <v>125</v>
      </c>
      <c r="C17" s="4">
        <v>1</v>
      </c>
      <c r="D17" s="4" t="s">
        <v>126</v>
      </c>
      <c r="E17" s="306"/>
      <c r="F17" s="40">
        <v>1793</v>
      </c>
      <c r="G17" s="40">
        <v>0</v>
      </c>
      <c r="H17" s="40"/>
      <c r="I17" s="40"/>
      <c r="J17" s="3"/>
    </row>
    <row r="18" spans="1:10" ht="21" x14ac:dyDescent="0.35">
      <c r="A18" s="22"/>
      <c r="B18" s="22"/>
      <c r="C18" s="4">
        <v>2</v>
      </c>
      <c r="D18" s="4" t="s">
        <v>125</v>
      </c>
      <c r="E18" s="306"/>
      <c r="F18" s="40">
        <v>1075</v>
      </c>
      <c r="G18" s="40">
        <v>0</v>
      </c>
      <c r="H18" s="40"/>
      <c r="I18" s="40"/>
      <c r="J18" s="3"/>
    </row>
    <row r="19" spans="1:10" ht="21" x14ac:dyDescent="0.35">
      <c r="A19" s="22"/>
      <c r="B19" s="22"/>
      <c r="C19" s="4">
        <v>3</v>
      </c>
      <c r="D19" s="4" t="s">
        <v>125</v>
      </c>
      <c r="E19" s="306"/>
      <c r="F19" s="40">
        <v>42</v>
      </c>
      <c r="G19" s="40">
        <v>0</v>
      </c>
      <c r="H19" s="40"/>
      <c r="I19" s="40"/>
      <c r="J19" s="3"/>
    </row>
    <row r="20" spans="1:10" ht="21" x14ac:dyDescent="0.35">
      <c r="A20" s="22"/>
      <c r="B20" s="22"/>
      <c r="C20" s="4">
        <v>4</v>
      </c>
      <c r="D20" s="4" t="s">
        <v>127</v>
      </c>
      <c r="E20" s="306"/>
      <c r="F20" s="40">
        <v>1731</v>
      </c>
      <c r="G20" s="40">
        <v>0</v>
      </c>
      <c r="H20" s="40"/>
      <c r="I20" s="40"/>
      <c r="J20" s="3"/>
    </row>
    <row r="21" spans="1:10" ht="21" x14ac:dyDescent="0.35">
      <c r="A21" s="22"/>
      <c r="B21" s="22"/>
      <c r="C21" s="4">
        <v>5</v>
      </c>
      <c r="D21" s="4" t="s">
        <v>128</v>
      </c>
      <c r="E21" s="306"/>
      <c r="F21" s="40">
        <v>4812</v>
      </c>
      <c r="G21" s="40">
        <v>0</v>
      </c>
      <c r="H21" s="40"/>
      <c r="I21" s="40"/>
      <c r="J21" s="3"/>
    </row>
    <row r="22" spans="1:10" ht="21" x14ac:dyDescent="0.35">
      <c r="A22" s="22"/>
      <c r="B22" s="22"/>
      <c r="C22" s="4">
        <v>6</v>
      </c>
      <c r="D22" s="4" t="s">
        <v>129</v>
      </c>
      <c r="E22" s="306"/>
      <c r="F22" s="40">
        <v>2131</v>
      </c>
      <c r="G22" s="40">
        <v>0</v>
      </c>
      <c r="H22" s="40"/>
      <c r="I22" s="40"/>
      <c r="J22" s="3"/>
    </row>
    <row r="23" spans="1:10" ht="21" x14ac:dyDescent="0.35">
      <c r="A23" s="22"/>
      <c r="B23" s="22"/>
      <c r="C23" s="4">
        <v>7</v>
      </c>
      <c r="D23" s="4" t="s">
        <v>130</v>
      </c>
      <c r="E23" s="306"/>
      <c r="F23" s="40">
        <v>8666</v>
      </c>
      <c r="G23" s="40">
        <v>0</v>
      </c>
      <c r="H23" s="40"/>
      <c r="I23" s="40"/>
      <c r="J23" s="3"/>
    </row>
    <row r="24" spans="1:10" ht="21" x14ac:dyDescent="0.35">
      <c r="A24" s="22"/>
      <c r="B24" s="22"/>
      <c r="C24" s="4">
        <v>8</v>
      </c>
      <c r="D24" s="4" t="s">
        <v>131</v>
      </c>
      <c r="E24" s="306"/>
      <c r="F24" s="40">
        <v>2509</v>
      </c>
      <c r="G24" s="40">
        <v>0</v>
      </c>
      <c r="H24" s="40"/>
      <c r="I24" s="40"/>
      <c r="J24" s="3"/>
    </row>
    <row r="25" spans="1:10" s="1" customFormat="1" ht="21" x14ac:dyDescent="0.35">
      <c r="A25" s="208"/>
      <c r="B25" s="409" t="s">
        <v>792</v>
      </c>
      <c r="C25" s="410"/>
      <c r="D25" s="411"/>
      <c r="E25" s="204">
        <v>59066.75</v>
      </c>
      <c r="F25" s="205">
        <f>SUM(F17:F24)</f>
        <v>22759</v>
      </c>
      <c r="G25" s="205">
        <f>SUM(G17:G24)</f>
        <v>0</v>
      </c>
      <c r="H25" s="206">
        <f>E25-G25</f>
        <v>59066.75</v>
      </c>
      <c r="I25" s="206">
        <f>G25+H25</f>
        <v>59066.75</v>
      </c>
      <c r="J25" s="207"/>
    </row>
    <row r="26" spans="1:10" ht="21" x14ac:dyDescent="0.35">
      <c r="A26" s="22"/>
      <c r="B26" s="22" t="s">
        <v>132</v>
      </c>
      <c r="C26" s="4">
        <v>1</v>
      </c>
      <c r="D26" s="4" t="s">
        <v>133</v>
      </c>
      <c r="E26" s="306"/>
      <c r="F26" s="40">
        <v>2181</v>
      </c>
      <c r="G26" s="40">
        <v>0</v>
      </c>
      <c r="H26" s="40">
        <v>2181</v>
      </c>
      <c r="I26" s="40"/>
      <c r="J26" s="3"/>
    </row>
    <row r="27" spans="1:10" ht="21" x14ac:dyDescent="0.35">
      <c r="A27" s="22"/>
      <c r="B27" s="22"/>
      <c r="C27" s="4">
        <v>2</v>
      </c>
      <c r="D27" s="4" t="s">
        <v>132</v>
      </c>
      <c r="E27" s="306"/>
      <c r="F27" s="40">
        <v>5827</v>
      </c>
      <c r="G27" s="40">
        <v>0</v>
      </c>
      <c r="H27" s="40">
        <v>5827</v>
      </c>
      <c r="I27" s="40"/>
      <c r="J27" s="3"/>
    </row>
    <row r="28" spans="1:10" ht="21" x14ac:dyDescent="0.35">
      <c r="A28" s="22"/>
      <c r="B28" s="22"/>
      <c r="C28" s="4">
        <v>3</v>
      </c>
      <c r="D28" s="4" t="s">
        <v>134</v>
      </c>
      <c r="E28" s="306"/>
      <c r="F28" s="40">
        <v>3809</v>
      </c>
      <c r="G28" s="40">
        <v>0</v>
      </c>
      <c r="H28" s="40">
        <v>3809</v>
      </c>
      <c r="I28" s="40"/>
      <c r="J28" s="3"/>
    </row>
    <row r="29" spans="1:10" ht="21" x14ac:dyDescent="0.35">
      <c r="A29" s="22"/>
      <c r="B29" s="22"/>
      <c r="C29" s="4">
        <v>4</v>
      </c>
      <c r="D29" s="4" t="s">
        <v>135</v>
      </c>
      <c r="E29" s="306"/>
      <c r="F29" s="40">
        <v>2905</v>
      </c>
      <c r="G29" s="40">
        <v>0</v>
      </c>
      <c r="H29" s="40">
        <v>2905</v>
      </c>
      <c r="I29" s="40"/>
      <c r="J29" s="3"/>
    </row>
    <row r="30" spans="1:10" ht="21" x14ac:dyDescent="0.35">
      <c r="A30" s="22"/>
      <c r="B30" s="22"/>
      <c r="C30" s="4">
        <v>5</v>
      </c>
      <c r="D30" s="4" t="s">
        <v>136</v>
      </c>
      <c r="E30" s="306"/>
      <c r="F30" s="40">
        <v>450</v>
      </c>
      <c r="G30" s="40">
        <v>0</v>
      </c>
      <c r="H30" s="40">
        <v>450</v>
      </c>
      <c r="I30" s="40"/>
      <c r="J30" s="3"/>
    </row>
    <row r="31" spans="1:10" ht="21" x14ac:dyDescent="0.35">
      <c r="A31" s="22"/>
      <c r="B31" s="22"/>
      <c r="C31" s="4">
        <v>6</v>
      </c>
      <c r="D31" s="4" t="s">
        <v>137</v>
      </c>
      <c r="E31" s="306"/>
      <c r="F31" s="40">
        <v>2077</v>
      </c>
      <c r="G31" s="40">
        <v>0</v>
      </c>
      <c r="H31" s="40">
        <v>2077</v>
      </c>
      <c r="I31" s="40"/>
      <c r="J31" s="3"/>
    </row>
    <row r="32" spans="1:10" ht="21" x14ac:dyDescent="0.35">
      <c r="A32" s="22"/>
      <c r="B32" s="22"/>
      <c r="C32" s="4">
        <v>7</v>
      </c>
      <c r="D32" s="4" t="s">
        <v>138</v>
      </c>
      <c r="E32" s="306"/>
      <c r="F32" s="40">
        <v>2276</v>
      </c>
      <c r="G32" s="40">
        <v>0</v>
      </c>
      <c r="H32" s="40">
        <v>2276</v>
      </c>
      <c r="I32" s="40"/>
      <c r="J32" s="3"/>
    </row>
    <row r="33" spans="1:10" ht="21" x14ac:dyDescent="0.35">
      <c r="A33" s="22"/>
      <c r="B33" s="22"/>
      <c r="C33" s="4">
        <v>8</v>
      </c>
      <c r="D33" s="4" t="s">
        <v>139</v>
      </c>
      <c r="E33" s="306"/>
      <c r="F33" s="40">
        <v>1863</v>
      </c>
      <c r="G33" s="40">
        <v>0</v>
      </c>
      <c r="H33" s="40">
        <v>1863</v>
      </c>
      <c r="I33" s="40"/>
      <c r="J33" s="3"/>
    </row>
    <row r="34" spans="1:10" ht="21" x14ac:dyDescent="0.35">
      <c r="A34" s="22"/>
      <c r="B34" s="22"/>
      <c r="C34" s="4">
        <v>9</v>
      </c>
      <c r="D34" s="4" t="s">
        <v>140</v>
      </c>
      <c r="E34" s="306"/>
      <c r="F34" s="40">
        <v>3702</v>
      </c>
      <c r="G34" s="40">
        <v>0</v>
      </c>
      <c r="H34" s="40">
        <v>3702</v>
      </c>
      <c r="I34" s="40"/>
      <c r="J34" s="3"/>
    </row>
    <row r="35" spans="1:10" ht="21" x14ac:dyDescent="0.35">
      <c r="A35" s="22"/>
      <c r="B35" s="22"/>
      <c r="C35" s="4">
        <v>10</v>
      </c>
      <c r="D35" s="4" t="s">
        <v>141</v>
      </c>
      <c r="E35" s="306"/>
      <c r="F35" s="40">
        <v>5194</v>
      </c>
      <c r="G35" s="40">
        <v>0</v>
      </c>
      <c r="H35" s="40">
        <v>5194</v>
      </c>
      <c r="I35" s="40"/>
      <c r="J35" s="3"/>
    </row>
    <row r="36" spans="1:10" ht="21" x14ac:dyDescent="0.35">
      <c r="A36" s="22"/>
      <c r="B36" s="22"/>
      <c r="C36" s="4">
        <v>11</v>
      </c>
      <c r="D36" s="4" t="s">
        <v>142</v>
      </c>
      <c r="E36" s="306"/>
      <c r="F36" s="40">
        <v>3132</v>
      </c>
      <c r="G36" s="40">
        <v>0</v>
      </c>
      <c r="H36" s="40">
        <v>3132</v>
      </c>
      <c r="I36" s="40"/>
      <c r="J36" s="3"/>
    </row>
    <row r="37" spans="1:10" ht="21" x14ac:dyDescent="0.35">
      <c r="A37" s="22"/>
      <c r="B37" s="22"/>
      <c r="C37" s="4">
        <v>12</v>
      </c>
      <c r="D37" s="4" t="s">
        <v>143</v>
      </c>
      <c r="E37" s="306"/>
      <c r="F37" s="40">
        <v>3223</v>
      </c>
      <c r="G37" s="40">
        <v>0</v>
      </c>
      <c r="H37" s="40">
        <v>3223</v>
      </c>
      <c r="I37" s="40"/>
      <c r="J37" s="3"/>
    </row>
    <row r="38" spans="1:10" ht="21" x14ac:dyDescent="0.35">
      <c r="A38" s="22"/>
      <c r="B38" s="22"/>
      <c r="C38" s="4">
        <v>13</v>
      </c>
      <c r="D38" s="4" t="s">
        <v>144</v>
      </c>
      <c r="E38" s="306"/>
      <c r="F38" s="40">
        <v>1367</v>
      </c>
      <c r="G38" s="40">
        <v>0</v>
      </c>
      <c r="H38" s="40">
        <v>1367</v>
      </c>
      <c r="I38" s="40"/>
      <c r="J38" s="3"/>
    </row>
    <row r="39" spans="1:10" ht="21" x14ac:dyDescent="0.35">
      <c r="A39" s="22"/>
      <c r="B39" s="22"/>
      <c r="C39" s="4">
        <v>14</v>
      </c>
      <c r="D39" s="4" t="s">
        <v>145</v>
      </c>
      <c r="E39" s="306"/>
      <c r="F39" s="40">
        <v>2939</v>
      </c>
      <c r="G39" s="40">
        <v>0</v>
      </c>
      <c r="H39" s="40">
        <v>2939</v>
      </c>
      <c r="I39" s="40"/>
      <c r="J39" s="3"/>
    </row>
    <row r="40" spans="1:10" ht="21" x14ac:dyDescent="0.35">
      <c r="A40" s="22"/>
      <c r="B40" s="22"/>
      <c r="C40" s="4">
        <v>15</v>
      </c>
      <c r="D40" s="4" t="s">
        <v>146</v>
      </c>
      <c r="E40" s="306"/>
      <c r="F40" s="40">
        <v>4078</v>
      </c>
      <c r="G40" s="40">
        <v>0</v>
      </c>
      <c r="H40" s="40">
        <v>4078</v>
      </c>
      <c r="I40" s="40"/>
      <c r="J40" s="3"/>
    </row>
    <row r="41" spans="1:10" ht="21" x14ac:dyDescent="0.35">
      <c r="A41" s="22"/>
      <c r="B41" s="22"/>
      <c r="C41" s="4">
        <v>16</v>
      </c>
      <c r="D41" s="4" t="s">
        <v>147</v>
      </c>
      <c r="E41" s="306"/>
      <c r="F41" s="40">
        <v>2919</v>
      </c>
      <c r="G41" s="40">
        <v>0</v>
      </c>
      <c r="H41" s="40">
        <v>2919</v>
      </c>
      <c r="I41" s="40"/>
      <c r="J41" s="3"/>
    </row>
    <row r="42" spans="1:10" ht="21" x14ac:dyDescent="0.35">
      <c r="A42" s="22"/>
      <c r="B42" s="22"/>
      <c r="C42" s="4">
        <v>17</v>
      </c>
      <c r="D42" s="4" t="s">
        <v>148</v>
      </c>
      <c r="E42" s="306"/>
      <c r="F42" s="40">
        <v>2345</v>
      </c>
      <c r="G42" s="40">
        <v>0</v>
      </c>
      <c r="H42" s="40">
        <v>2345</v>
      </c>
      <c r="I42" s="40"/>
      <c r="J42" s="3"/>
    </row>
    <row r="43" spans="1:10" s="1" customFormat="1" ht="21" x14ac:dyDescent="0.35">
      <c r="A43" s="208"/>
      <c r="B43" s="395" t="s">
        <v>793</v>
      </c>
      <c r="C43" s="395"/>
      <c r="D43" s="395"/>
      <c r="E43" s="209">
        <v>67635.37</v>
      </c>
      <c r="F43" s="205">
        <f>SUM(F26:F42)</f>
        <v>50287</v>
      </c>
      <c r="G43" s="205">
        <f>SUM(G26:G42)</f>
        <v>0</v>
      </c>
      <c r="H43" s="206">
        <f>E43-G43</f>
        <v>67635.37</v>
      </c>
      <c r="I43" s="206">
        <f>G43+H43</f>
        <v>67635.37</v>
      </c>
      <c r="J43" s="207"/>
    </row>
    <row r="44" spans="1:10" ht="24" customHeight="1" x14ac:dyDescent="0.35">
      <c r="A44" s="22"/>
      <c r="B44" s="400" t="s">
        <v>149</v>
      </c>
      <c r="C44" s="4">
        <v>1</v>
      </c>
      <c r="D44" s="4" t="s">
        <v>150</v>
      </c>
      <c r="E44" s="306"/>
      <c r="F44" s="40">
        <v>523</v>
      </c>
      <c r="G44" s="40">
        <v>0</v>
      </c>
      <c r="H44" s="40"/>
      <c r="I44" s="40"/>
      <c r="J44" s="3"/>
    </row>
    <row r="45" spans="1:10" ht="21" x14ac:dyDescent="0.35">
      <c r="A45" s="22"/>
      <c r="B45" s="400"/>
      <c r="C45" s="4">
        <v>2</v>
      </c>
      <c r="D45" s="4" t="s">
        <v>151</v>
      </c>
      <c r="E45" s="306"/>
      <c r="F45" s="40">
        <v>944</v>
      </c>
      <c r="G45" s="40">
        <v>0</v>
      </c>
      <c r="H45" s="40"/>
      <c r="I45" s="40"/>
      <c r="J45" s="3"/>
    </row>
    <row r="46" spans="1:10" ht="21" x14ac:dyDescent="0.35">
      <c r="A46" s="22"/>
      <c r="B46" s="400"/>
      <c r="C46" s="4">
        <v>3</v>
      </c>
      <c r="D46" s="4" t="s">
        <v>152</v>
      </c>
      <c r="E46" s="306"/>
      <c r="F46" s="40">
        <v>1025</v>
      </c>
      <c r="G46" s="40">
        <v>0</v>
      </c>
      <c r="H46" s="40"/>
      <c r="I46" s="40"/>
      <c r="J46" s="3"/>
    </row>
    <row r="47" spans="1:10" ht="21" x14ac:dyDescent="0.35">
      <c r="A47" s="22"/>
      <c r="B47" s="56"/>
      <c r="C47" s="4">
        <v>4</v>
      </c>
      <c r="D47" s="4" t="s">
        <v>153</v>
      </c>
      <c r="E47" s="306"/>
      <c r="F47" s="40">
        <v>1304</v>
      </c>
      <c r="G47" s="40">
        <v>0</v>
      </c>
      <c r="H47" s="40"/>
      <c r="I47" s="40"/>
      <c r="J47" s="3"/>
    </row>
    <row r="48" spans="1:10" ht="21" x14ac:dyDescent="0.35">
      <c r="A48" s="22"/>
      <c r="B48" s="56"/>
      <c r="C48" s="4">
        <v>5</v>
      </c>
      <c r="D48" s="4" t="s">
        <v>149</v>
      </c>
      <c r="E48" s="306"/>
      <c r="F48" s="40">
        <v>1220</v>
      </c>
      <c r="G48" s="40">
        <v>0</v>
      </c>
      <c r="H48" s="40"/>
      <c r="I48" s="40"/>
      <c r="J48" s="3"/>
    </row>
    <row r="49" spans="1:10" ht="21" x14ac:dyDescent="0.35">
      <c r="A49" s="22"/>
      <c r="B49" s="56"/>
      <c r="C49" s="4">
        <v>6</v>
      </c>
      <c r="D49" s="4" t="s">
        <v>154</v>
      </c>
      <c r="E49" s="306"/>
      <c r="F49" s="40">
        <v>1638</v>
      </c>
      <c r="G49" s="40">
        <v>0</v>
      </c>
      <c r="H49" s="40"/>
      <c r="I49" s="40"/>
      <c r="J49" s="3"/>
    </row>
    <row r="50" spans="1:10" ht="21" x14ac:dyDescent="0.35">
      <c r="A50" s="22"/>
      <c r="B50" s="56"/>
      <c r="C50" s="4">
        <v>7</v>
      </c>
      <c r="D50" s="4" t="s">
        <v>155</v>
      </c>
      <c r="E50" s="306"/>
      <c r="F50" s="40">
        <v>2306</v>
      </c>
      <c r="G50" s="40">
        <v>0</v>
      </c>
      <c r="H50" s="40"/>
      <c r="I50" s="40"/>
      <c r="J50" s="3"/>
    </row>
    <row r="51" spans="1:10" ht="21" x14ac:dyDescent="0.35">
      <c r="A51" s="22"/>
      <c r="B51" s="56"/>
      <c r="C51" s="4">
        <v>8</v>
      </c>
      <c r="D51" s="4" t="s">
        <v>156</v>
      </c>
      <c r="E51" s="306"/>
      <c r="F51" s="40">
        <v>1394</v>
      </c>
      <c r="G51" s="40">
        <v>0</v>
      </c>
      <c r="H51" s="40"/>
      <c r="I51" s="40"/>
      <c r="J51" s="3"/>
    </row>
    <row r="52" spans="1:10" ht="21" x14ac:dyDescent="0.35">
      <c r="A52" s="22"/>
      <c r="B52" s="56"/>
      <c r="C52" s="4">
        <v>9</v>
      </c>
      <c r="D52" s="4" t="s">
        <v>157</v>
      </c>
      <c r="E52" s="306"/>
      <c r="F52" s="40">
        <v>488</v>
      </c>
      <c r="G52" s="40">
        <v>0</v>
      </c>
      <c r="H52" s="40"/>
      <c r="I52" s="40"/>
      <c r="J52" s="3"/>
    </row>
    <row r="53" spans="1:10" ht="21" x14ac:dyDescent="0.35">
      <c r="A53" s="22"/>
      <c r="B53" s="56"/>
      <c r="C53" s="4">
        <v>10</v>
      </c>
      <c r="D53" s="4" t="s">
        <v>158</v>
      </c>
      <c r="E53" s="306"/>
      <c r="F53" s="40">
        <v>480</v>
      </c>
      <c r="G53" s="40">
        <v>0</v>
      </c>
      <c r="H53" s="40"/>
      <c r="I53" s="40"/>
      <c r="J53" s="3"/>
    </row>
    <row r="54" spans="1:10" s="1" customFormat="1" ht="21" x14ac:dyDescent="0.35">
      <c r="A54" s="208"/>
      <c r="B54" s="391" t="s">
        <v>794</v>
      </c>
      <c r="C54" s="392"/>
      <c r="D54" s="393"/>
      <c r="E54" s="210">
        <v>30875.23</v>
      </c>
      <c r="F54" s="205">
        <f>SUM(F44:F53)</f>
        <v>11322</v>
      </c>
      <c r="G54" s="205">
        <f t="shared" ref="G54" si="1">SUM(G44:G53)</f>
        <v>0</v>
      </c>
      <c r="H54" s="206">
        <f>E54-G54</f>
        <v>30875.23</v>
      </c>
      <c r="I54" s="206">
        <f>G54+H54</f>
        <v>30875.23</v>
      </c>
      <c r="J54" s="207"/>
    </row>
    <row r="55" spans="1:10" ht="21" x14ac:dyDescent="0.35">
      <c r="A55" s="22"/>
      <c r="B55" s="56" t="s">
        <v>159</v>
      </c>
      <c r="C55" s="4">
        <v>1</v>
      </c>
      <c r="D55" s="4" t="s">
        <v>159</v>
      </c>
      <c r="E55" s="306"/>
      <c r="F55" s="40">
        <v>1238</v>
      </c>
      <c r="G55" s="40">
        <v>0</v>
      </c>
      <c r="H55" s="40"/>
      <c r="I55" s="40"/>
      <c r="J55" s="3"/>
    </row>
    <row r="56" spans="1:10" ht="21" x14ac:dyDescent="0.35">
      <c r="A56" s="22"/>
      <c r="B56" s="56"/>
      <c r="C56" s="4">
        <v>2</v>
      </c>
      <c r="D56" s="4" t="s">
        <v>160</v>
      </c>
      <c r="E56" s="306"/>
      <c r="F56" s="40">
        <v>1624</v>
      </c>
      <c r="G56" s="40">
        <v>0</v>
      </c>
      <c r="H56" s="40"/>
      <c r="I56" s="40"/>
      <c r="J56" s="3"/>
    </row>
    <row r="57" spans="1:10" ht="21" x14ac:dyDescent="0.35">
      <c r="A57" s="22"/>
      <c r="B57" s="56"/>
      <c r="C57" s="4">
        <v>3</v>
      </c>
      <c r="D57" s="4" t="s">
        <v>161</v>
      </c>
      <c r="E57" s="306"/>
      <c r="F57" s="40">
        <v>1702</v>
      </c>
      <c r="G57" s="40">
        <v>0</v>
      </c>
      <c r="H57" s="40"/>
      <c r="I57" s="40"/>
      <c r="J57" s="3"/>
    </row>
    <row r="58" spans="1:10" ht="21" x14ac:dyDescent="0.35">
      <c r="A58" s="22"/>
      <c r="B58" s="56"/>
      <c r="C58" s="4">
        <v>4</v>
      </c>
      <c r="D58" s="4" t="s">
        <v>162</v>
      </c>
      <c r="E58" s="306"/>
      <c r="F58" s="40">
        <v>1914</v>
      </c>
      <c r="G58" s="40">
        <v>0</v>
      </c>
      <c r="H58" s="40"/>
      <c r="I58" s="40"/>
      <c r="J58" s="3"/>
    </row>
    <row r="59" spans="1:10" ht="21" x14ac:dyDescent="0.35">
      <c r="A59" s="22"/>
      <c r="B59" s="56"/>
      <c r="C59" s="4">
        <v>5</v>
      </c>
      <c r="D59" s="4" t="s">
        <v>163</v>
      </c>
      <c r="E59" s="306"/>
      <c r="F59" s="40">
        <v>2113</v>
      </c>
      <c r="G59" s="40">
        <v>0</v>
      </c>
      <c r="H59" s="40"/>
      <c r="I59" s="40"/>
      <c r="J59" s="3"/>
    </row>
    <row r="60" spans="1:10" ht="21" x14ac:dyDescent="0.35">
      <c r="A60" s="22"/>
      <c r="B60" s="56"/>
      <c r="C60" s="4">
        <v>6</v>
      </c>
      <c r="D60" s="4" t="s">
        <v>164</v>
      </c>
      <c r="E60" s="306"/>
      <c r="F60" s="40">
        <v>3503</v>
      </c>
      <c r="G60" s="40">
        <v>0</v>
      </c>
      <c r="H60" s="40"/>
      <c r="I60" s="40"/>
      <c r="J60" s="3"/>
    </row>
    <row r="61" spans="1:10" ht="21" x14ac:dyDescent="0.35">
      <c r="A61" s="22"/>
      <c r="B61" s="56"/>
      <c r="C61" s="4">
        <v>7</v>
      </c>
      <c r="D61" s="4" t="s">
        <v>165</v>
      </c>
      <c r="E61" s="306"/>
      <c r="F61" s="40">
        <v>4964</v>
      </c>
      <c r="G61" s="40">
        <v>0</v>
      </c>
      <c r="H61" s="40"/>
      <c r="I61" s="40"/>
      <c r="J61" s="3"/>
    </row>
    <row r="62" spans="1:10" ht="21" x14ac:dyDescent="0.35">
      <c r="A62" s="77"/>
      <c r="B62" s="185"/>
      <c r="C62" s="78">
        <v>8</v>
      </c>
      <c r="D62" s="78" t="s">
        <v>166</v>
      </c>
      <c r="E62" s="307"/>
      <c r="F62" s="192">
        <v>2324</v>
      </c>
      <c r="G62" s="192">
        <v>0</v>
      </c>
      <c r="H62" s="192"/>
      <c r="I62" s="192"/>
      <c r="J62" s="79"/>
    </row>
    <row r="63" spans="1:10" s="1" customFormat="1" ht="21" x14ac:dyDescent="0.35">
      <c r="A63" s="208"/>
      <c r="B63" s="396" t="s">
        <v>795</v>
      </c>
      <c r="C63" s="396"/>
      <c r="D63" s="396"/>
      <c r="E63" s="211">
        <v>58201.59</v>
      </c>
      <c r="F63" s="205">
        <f>SUM(F55:F62)</f>
        <v>19382</v>
      </c>
      <c r="G63" s="205">
        <f t="shared" ref="G63" si="2">SUM(G55:G62)</f>
        <v>0</v>
      </c>
      <c r="H63" s="206">
        <f>E63-G63</f>
        <v>58201.59</v>
      </c>
      <c r="I63" s="206">
        <f>G63+H63</f>
        <v>58201.59</v>
      </c>
      <c r="J63" s="207"/>
    </row>
    <row r="64" spans="1:10" ht="21" x14ac:dyDescent="0.35">
      <c r="A64" s="22"/>
      <c r="B64" s="187" t="s">
        <v>167</v>
      </c>
      <c r="C64" s="4">
        <v>1</v>
      </c>
      <c r="D64" s="4" t="s">
        <v>168</v>
      </c>
      <c r="E64" s="306"/>
      <c r="F64" s="40">
        <v>500</v>
      </c>
      <c r="G64" s="40">
        <v>0</v>
      </c>
      <c r="H64" s="40"/>
      <c r="I64" s="40"/>
      <c r="J64" s="3"/>
    </row>
    <row r="65" spans="1:10" ht="21" x14ac:dyDescent="0.35">
      <c r="A65" s="22"/>
      <c r="B65" s="187"/>
      <c r="C65" s="4">
        <v>2</v>
      </c>
      <c r="D65" s="4" t="s">
        <v>169</v>
      </c>
      <c r="E65" s="306"/>
      <c r="F65" s="40">
        <v>6639</v>
      </c>
      <c r="G65" s="40">
        <v>0</v>
      </c>
      <c r="H65" s="40"/>
      <c r="I65" s="40"/>
      <c r="J65" s="3"/>
    </row>
    <row r="66" spans="1:10" ht="21" x14ac:dyDescent="0.35">
      <c r="A66" s="22"/>
      <c r="B66" s="187"/>
      <c r="C66" s="4">
        <v>3</v>
      </c>
      <c r="D66" s="4" t="s">
        <v>170</v>
      </c>
      <c r="E66" s="306"/>
      <c r="F66" s="40">
        <v>5000</v>
      </c>
      <c r="G66" s="40">
        <v>0</v>
      </c>
      <c r="H66" s="40"/>
      <c r="I66" s="40"/>
      <c r="J66" s="3"/>
    </row>
    <row r="67" spans="1:10" ht="21" x14ac:dyDescent="0.35">
      <c r="A67" s="22"/>
      <c r="B67" s="56"/>
      <c r="C67" s="4">
        <v>4</v>
      </c>
      <c r="D67" s="4" t="s">
        <v>167</v>
      </c>
      <c r="E67" s="306"/>
      <c r="F67" s="40">
        <v>1511</v>
      </c>
      <c r="G67" s="40">
        <v>0</v>
      </c>
      <c r="H67" s="40"/>
      <c r="I67" s="40"/>
      <c r="J67" s="3"/>
    </row>
    <row r="68" spans="1:10" ht="21" x14ac:dyDescent="0.35">
      <c r="A68" s="22"/>
      <c r="B68" s="56"/>
      <c r="C68" s="4">
        <v>5</v>
      </c>
      <c r="D68" s="4" t="s">
        <v>171</v>
      </c>
      <c r="E68" s="306"/>
      <c r="F68" s="40">
        <v>729</v>
      </c>
      <c r="G68" s="40">
        <v>0</v>
      </c>
      <c r="H68" s="40"/>
      <c r="I68" s="40"/>
      <c r="J68" s="3"/>
    </row>
    <row r="69" spans="1:10" ht="21" x14ac:dyDescent="0.35">
      <c r="A69" s="22"/>
      <c r="B69" s="56"/>
      <c r="C69" s="4">
        <v>6</v>
      </c>
      <c r="D69" s="4" t="s">
        <v>172</v>
      </c>
      <c r="E69" s="306"/>
      <c r="F69" s="40">
        <v>1354</v>
      </c>
      <c r="G69" s="40">
        <v>0</v>
      </c>
      <c r="H69" s="40"/>
      <c r="I69" s="40"/>
      <c r="J69" s="3"/>
    </row>
    <row r="70" spans="1:10" ht="21" x14ac:dyDescent="0.35">
      <c r="A70" s="22"/>
      <c r="B70" s="56"/>
      <c r="C70" s="4">
        <v>7</v>
      </c>
      <c r="D70" s="4" t="s">
        <v>173</v>
      </c>
      <c r="E70" s="306"/>
      <c r="F70" s="40">
        <v>6036</v>
      </c>
      <c r="G70" s="40">
        <v>0</v>
      </c>
      <c r="H70" s="40"/>
      <c r="I70" s="40"/>
      <c r="J70" s="3"/>
    </row>
    <row r="71" spans="1:10" ht="21" x14ac:dyDescent="0.35">
      <c r="A71" s="22"/>
      <c r="B71" s="56"/>
      <c r="C71" s="4">
        <v>8</v>
      </c>
      <c r="D71" s="4" t="s">
        <v>174</v>
      </c>
      <c r="E71" s="306"/>
      <c r="F71" s="40">
        <v>5016</v>
      </c>
      <c r="G71" s="40">
        <v>0</v>
      </c>
      <c r="H71" s="40"/>
      <c r="I71" s="40"/>
      <c r="J71" s="3"/>
    </row>
    <row r="72" spans="1:10" s="1" customFormat="1" ht="21" x14ac:dyDescent="0.35">
      <c r="A72" s="208"/>
      <c r="B72" s="391" t="s">
        <v>796</v>
      </c>
      <c r="C72" s="392"/>
      <c r="D72" s="393"/>
      <c r="E72" s="210">
        <v>82816.45</v>
      </c>
      <c r="F72" s="205">
        <f>SUM(F64:F71)</f>
        <v>26785</v>
      </c>
      <c r="G72" s="205">
        <f>SUM(G64:G71)</f>
        <v>0</v>
      </c>
      <c r="H72" s="206">
        <f>E72-G72</f>
        <v>82816.45</v>
      </c>
      <c r="I72" s="206">
        <f>G72+H72</f>
        <v>82816.45</v>
      </c>
      <c r="J72" s="207"/>
    </row>
    <row r="73" spans="1:10" ht="21" x14ac:dyDescent="0.35">
      <c r="A73" s="22"/>
      <c r="B73" s="56" t="s">
        <v>175</v>
      </c>
      <c r="C73" s="4">
        <v>1</v>
      </c>
      <c r="D73" s="4" t="s">
        <v>175</v>
      </c>
      <c r="E73" s="306"/>
      <c r="F73" s="40">
        <v>180</v>
      </c>
      <c r="G73" s="40">
        <v>0</v>
      </c>
      <c r="H73" s="40"/>
      <c r="I73" s="40"/>
      <c r="J73" s="3"/>
    </row>
    <row r="74" spans="1:10" ht="21" x14ac:dyDescent="0.35">
      <c r="A74" s="22"/>
      <c r="B74" s="56"/>
      <c r="C74" s="4">
        <v>2</v>
      </c>
      <c r="D74" s="4" t="s">
        <v>175</v>
      </c>
      <c r="E74" s="306"/>
      <c r="F74" s="40">
        <v>789</v>
      </c>
      <c r="G74" s="40">
        <v>0</v>
      </c>
      <c r="H74" s="40"/>
      <c r="I74" s="40"/>
      <c r="J74" s="3"/>
    </row>
    <row r="75" spans="1:10" ht="21" x14ac:dyDescent="0.35">
      <c r="A75" s="22"/>
      <c r="B75" s="56"/>
      <c r="C75" s="4">
        <v>3</v>
      </c>
      <c r="D75" s="4" t="s">
        <v>176</v>
      </c>
      <c r="E75" s="306"/>
      <c r="F75" s="40">
        <v>3129</v>
      </c>
      <c r="G75" s="40">
        <v>0</v>
      </c>
      <c r="H75" s="40"/>
      <c r="I75" s="40"/>
      <c r="J75" s="3"/>
    </row>
    <row r="76" spans="1:10" ht="21" x14ac:dyDescent="0.35">
      <c r="A76" s="22"/>
      <c r="B76" s="56"/>
      <c r="C76" s="4">
        <v>4</v>
      </c>
      <c r="D76" s="4" t="s">
        <v>177</v>
      </c>
      <c r="E76" s="306"/>
      <c r="F76" s="40">
        <v>930</v>
      </c>
      <c r="G76" s="40">
        <v>0</v>
      </c>
      <c r="H76" s="40"/>
      <c r="I76" s="40"/>
      <c r="J76" s="3"/>
    </row>
    <row r="77" spans="1:10" ht="21" x14ac:dyDescent="0.35">
      <c r="A77" s="22"/>
      <c r="B77" s="56"/>
      <c r="C77" s="4">
        <v>5</v>
      </c>
      <c r="D77" s="4" t="s">
        <v>178</v>
      </c>
      <c r="E77" s="306"/>
      <c r="F77" s="40">
        <v>771</v>
      </c>
      <c r="G77" s="40">
        <v>0</v>
      </c>
      <c r="H77" s="40"/>
      <c r="I77" s="40"/>
      <c r="J77" s="3"/>
    </row>
    <row r="78" spans="1:10" ht="21" x14ac:dyDescent="0.35">
      <c r="A78" s="22"/>
      <c r="B78" s="56"/>
      <c r="C78" s="4">
        <v>6</v>
      </c>
      <c r="D78" s="4" t="s">
        <v>179</v>
      </c>
      <c r="E78" s="306"/>
      <c r="F78" s="40">
        <v>3192</v>
      </c>
      <c r="G78" s="40">
        <v>0</v>
      </c>
      <c r="H78" s="40"/>
      <c r="I78" s="40"/>
      <c r="J78" s="3"/>
    </row>
    <row r="79" spans="1:10" ht="21" x14ac:dyDescent="0.35">
      <c r="A79" s="22"/>
      <c r="B79" s="56"/>
      <c r="C79" s="4">
        <v>7</v>
      </c>
      <c r="D79" s="4" t="s">
        <v>180</v>
      </c>
      <c r="E79" s="306"/>
      <c r="F79" s="40">
        <v>2953</v>
      </c>
      <c r="G79" s="40">
        <v>0</v>
      </c>
      <c r="H79" s="40"/>
      <c r="I79" s="40"/>
      <c r="J79" s="3"/>
    </row>
    <row r="80" spans="1:10" ht="21" x14ac:dyDescent="0.35">
      <c r="A80" s="22"/>
      <c r="B80" s="56"/>
      <c r="C80" s="4">
        <v>8</v>
      </c>
      <c r="D80" s="4" t="s">
        <v>181</v>
      </c>
      <c r="E80" s="306"/>
      <c r="F80" s="40">
        <v>754</v>
      </c>
      <c r="G80" s="40">
        <v>0</v>
      </c>
      <c r="H80" s="40"/>
      <c r="I80" s="40"/>
      <c r="J80" s="3"/>
    </row>
    <row r="81" spans="1:14" ht="21" x14ac:dyDescent="0.35">
      <c r="A81" s="22"/>
      <c r="B81" s="56"/>
      <c r="C81" s="4">
        <v>9</v>
      </c>
      <c r="D81" s="4" t="s">
        <v>182</v>
      </c>
      <c r="E81" s="306"/>
      <c r="F81" s="40">
        <v>2129</v>
      </c>
      <c r="G81" s="40">
        <v>0</v>
      </c>
      <c r="H81" s="40"/>
      <c r="I81" s="40"/>
      <c r="J81" s="3"/>
    </row>
    <row r="82" spans="1:14" s="1" customFormat="1" ht="21" x14ac:dyDescent="0.35">
      <c r="A82" s="22"/>
      <c r="B82" s="129"/>
      <c r="C82" s="4">
        <v>10</v>
      </c>
      <c r="D82" s="4" t="s">
        <v>183</v>
      </c>
      <c r="E82" s="306"/>
      <c r="F82" s="40">
        <v>361</v>
      </c>
      <c r="G82" s="40">
        <v>0</v>
      </c>
      <c r="H82" s="40"/>
      <c r="I82" s="40"/>
      <c r="J82" s="3"/>
    </row>
    <row r="83" spans="1:14" ht="21" x14ac:dyDescent="0.35">
      <c r="A83" s="208"/>
      <c r="B83" s="391" t="s">
        <v>797</v>
      </c>
      <c r="C83" s="392"/>
      <c r="D83" s="393"/>
      <c r="E83" s="210">
        <v>88745.41</v>
      </c>
      <c r="F83" s="205">
        <f>SUM(F73:F82)</f>
        <v>15188</v>
      </c>
      <c r="G83" s="205">
        <f t="shared" ref="G83" si="3">SUM(G73:G82)</f>
        <v>0</v>
      </c>
      <c r="H83" s="206">
        <f>E83-G83</f>
        <v>88745.41</v>
      </c>
      <c r="I83" s="206">
        <f>G83+H83</f>
        <v>88745.41</v>
      </c>
      <c r="J83" s="207"/>
    </row>
    <row r="84" spans="1:14" s="136" customFormat="1" ht="21" x14ac:dyDescent="0.35">
      <c r="A84" s="133"/>
      <c r="B84" s="394" t="s">
        <v>783</v>
      </c>
      <c r="C84" s="394"/>
      <c r="D84" s="394"/>
      <c r="E84" s="194">
        <f>E16+E25+E43+E54+E63+E72+E83</f>
        <v>598457.27999999991</v>
      </c>
      <c r="F84" s="135">
        <f>F16+F25+F43+F54+F63+F72+F83</f>
        <v>177180</v>
      </c>
      <c r="G84" s="195">
        <f>G16+G25+G43+G54+G63+G72+G83</f>
        <v>5981</v>
      </c>
      <c r="H84" s="195">
        <f>E84-G84</f>
        <v>592476.27999999991</v>
      </c>
      <c r="I84" s="135"/>
      <c r="J84" s="134"/>
      <c r="M84" s="137">
        <v>598457.28272581997</v>
      </c>
      <c r="N84" s="138" t="e">
        <f>M84-#REF!</f>
        <v>#REF!</v>
      </c>
    </row>
    <row r="85" spans="1:14" s="136" customFormat="1" ht="21" x14ac:dyDescent="0.35">
      <c r="A85" s="197"/>
      <c r="B85" s="198"/>
      <c r="C85" s="198"/>
      <c r="D85" s="193" t="s">
        <v>877</v>
      </c>
      <c r="E85" s="199"/>
      <c r="F85" s="200"/>
      <c r="G85" s="200"/>
      <c r="H85" s="201"/>
      <c r="I85" s="200"/>
      <c r="J85" s="202"/>
      <c r="M85" s="196"/>
      <c r="N85" s="138"/>
    </row>
    <row r="86" spans="1:14" x14ac:dyDescent="0.2">
      <c r="I86" s="58"/>
    </row>
    <row r="87" spans="1:14" ht="23.25" x14ac:dyDescent="0.35">
      <c r="D87" s="308" t="s">
        <v>884</v>
      </c>
      <c r="E87" s="308"/>
      <c r="F87" s="309"/>
    </row>
    <row r="138" spans="6:9" x14ac:dyDescent="0.2">
      <c r="F138" s="58">
        <f>SUM(F6:F131)</f>
        <v>531540</v>
      </c>
      <c r="G138" s="58"/>
      <c r="H138" s="58"/>
      <c r="I138" s="58"/>
    </row>
  </sheetData>
  <mergeCells count="20">
    <mergeCell ref="A1:K1"/>
    <mergeCell ref="A6:A7"/>
    <mergeCell ref="B44:B46"/>
    <mergeCell ref="I4:I5"/>
    <mergeCell ref="F4:F5"/>
    <mergeCell ref="A2:J2"/>
    <mergeCell ref="A3:J3"/>
    <mergeCell ref="J4:J5"/>
    <mergeCell ref="A4:A5"/>
    <mergeCell ref="B4:B5"/>
    <mergeCell ref="C4:C5"/>
    <mergeCell ref="D4:D5"/>
    <mergeCell ref="B16:D16"/>
    <mergeCell ref="B25:D25"/>
    <mergeCell ref="B83:D83"/>
    <mergeCell ref="B84:D84"/>
    <mergeCell ref="B43:D43"/>
    <mergeCell ref="B54:D54"/>
    <mergeCell ref="B63:D63"/>
    <mergeCell ref="B72:D72"/>
  </mergeCells>
  <pageMargins left="0.70866141732283472" right="0.51181102362204722" top="0.55118110236220474" bottom="0.55118110236220474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39"/>
  <sheetViews>
    <sheetView tabSelected="1" topLeftCell="B1" workbookViewId="0">
      <pane ySplit="5" topLeftCell="A15" activePane="bottomLeft" state="frozen"/>
      <selection pane="bottomLeft" activeCell="D30" sqref="D30"/>
    </sheetView>
  </sheetViews>
  <sheetFormatPr defaultRowHeight="21" x14ac:dyDescent="0.35"/>
  <cols>
    <col min="1" max="1" width="11.125" style="2" customWidth="1"/>
    <col min="2" max="2" width="9.75" style="60" bestFit="1" customWidth="1"/>
    <col min="3" max="3" width="8.625" style="2" customWidth="1"/>
    <col min="4" max="4" width="12.125" style="2" customWidth="1"/>
    <col min="5" max="5" width="15.625" style="386" customWidth="1"/>
    <col min="6" max="6" width="12.875" style="46" customWidth="1"/>
    <col min="7" max="7" width="13.75" style="46" customWidth="1"/>
    <col min="8" max="8" width="13.75" style="2" customWidth="1"/>
    <col min="9" max="9" width="11.25" style="2" customWidth="1"/>
    <col min="10" max="10" width="16.5" style="2" customWidth="1"/>
    <col min="12" max="12" width="19.125" customWidth="1"/>
  </cols>
  <sheetData>
    <row r="1" spans="1:11" x14ac:dyDescent="0.35">
      <c r="A1" s="397" t="s">
        <v>883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x14ac:dyDescent="0.35">
      <c r="A2" s="397" t="s">
        <v>882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1" x14ac:dyDescent="0.35">
      <c r="A3" s="404" t="s">
        <v>184</v>
      </c>
      <c r="B3" s="404"/>
      <c r="C3" s="404"/>
      <c r="D3" s="404"/>
      <c r="E3" s="404"/>
      <c r="F3" s="404"/>
      <c r="G3" s="404"/>
      <c r="H3" s="404"/>
      <c r="I3" s="404"/>
      <c r="J3" s="404"/>
    </row>
    <row r="4" spans="1:11" x14ac:dyDescent="0.2">
      <c r="A4" s="401" t="s">
        <v>0</v>
      </c>
      <c r="B4" s="401" t="s">
        <v>1</v>
      </c>
      <c r="C4" s="407" t="s">
        <v>2</v>
      </c>
      <c r="D4" s="407" t="s">
        <v>3</v>
      </c>
      <c r="E4" s="380" t="s">
        <v>875</v>
      </c>
      <c r="F4" s="402" t="s">
        <v>881</v>
      </c>
      <c r="G4" s="54" t="s">
        <v>4</v>
      </c>
      <c r="H4" s="54" t="s">
        <v>111</v>
      </c>
      <c r="I4" s="401" t="s">
        <v>7</v>
      </c>
      <c r="J4" s="412" t="s">
        <v>6</v>
      </c>
    </row>
    <row r="5" spans="1:11" ht="18.75" customHeight="1" x14ac:dyDescent="0.2">
      <c r="A5" s="401"/>
      <c r="B5" s="401"/>
      <c r="C5" s="408"/>
      <c r="D5" s="408"/>
      <c r="E5" s="381" t="s">
        <v>876</v>
      </c>
      <c r="F5" s="403"/>
      <c r="G5" s="55" t="s">
        <v>5</v>
      </c>
      <c r="H5" s="55" t="s">
        <v>5</v>
      </c>
      <c r="I5" s="401"/>
      <c r="J5" s="413"/>
    </row>
    <row r="6" spans="1:11" x14ac:dyDescent="0.35">
      <c r="A6" s="22" t="s">
        <v>185</v>
      </c>
      <c r="B6" s="59" t="s">
        <v>186</v>
      </c>
      <c r="C6" s="4">
        <v>1</v>
      </c>
      <c r="D6" s="5" t="s">
        <v>187</v>
      </c>
      <c r="E6" s="390">
        <v>210</v>
      </c>
      <c r="F6" s="40">
        <v>210</v>
      </c>
      <c r="G6" s="40">
        <v>0</v>
      </c>
      <c r="H6" s="40"/>
      <c r="I6" s="40"/>
      <c r="J6" s="3"/>
    </row>
    <row r="7" spans="1:11" x14ac:dyDescent="0.35">
      <c r="A7" s="22"/>
      <c r="B7" s="56"/>
      <c r="C7" s="4">
        <v>2</v>
      </c>
      <c r="D7" s="5" t="s">
        <v>187</v>
      </c>
      <c r="E7" s="390">
        <v>160</v>
      </c>
      <c r="F7" s="40">
        <v>160</v>
      </c>
      <c r="G7" s="40">
        <v>0</v>
      </c>
      <c r="H7" s="40"/>
      <c r="I7" s="40"/>
      <c r="J7" s="3"/>
    </row>
    <row r="8" spans="1:11" x14ac:dyDescent="0.35">
      <c r="A8" s="22"/>
      <c r="B8" s="56"/>
      <c r="C8" s="4">
        <v>3</v>
      </c>
      <c r="D8" s="5" t="s">
        <v>188</v>
      </c>
      <c r="E8" s="390">
        <v>702</v>
      </c>
      <c r="F8" s="40">
        <v>702</v>
      </c>
      <c r="G8" s="40">
        <v>0</v>
      </c>
      <c r="H8" s="40"/>
      <c r="I8" s="40"/>
      <c r="J8" s="3"/>
    </row>
    <row r="9" spans="1:11" x14ac:dyDescent="0.35">
      <c r="A9" s="22"/>
      <c r="B9" s="56"/>
      <c r="C9" s="4">
        <v>4</v>
      </c>
      <c r="D9" s="5" t="s">
        <v>189</v>
      </c>
      <c r="E9" s="390">
        <v>706</v>
      </c>
      <c r="F9" s="40">
        <v>706</v>
      </c>
      <c r="G9" s="40">
        <v>0</v>
      </c>
      <c r="H9" s="40"/>
      <c r="I9" s="40"/>
      <c r="J9" s="3"/>
    </row>
    <row r="10" spans="1:11" x14ac:dyDescent="0.35">
      <c r="A10" s="22"/>
      <c r="B10" s="56"/>
      <c r="C10" s="4">
        <v>5</v>
      </c>
      <c r="D10" s="5" t="s">
        <v>190</v>
      </c>
      <c r="E10" s="390">
        <v>550</v>
      </c>
      <c r="F10" s="40">
        <v>550</v>
      </c>
      <c r="G10" s="40">
        <v>0</v>
      </c>
      <c r="H10" s="40"/>
      <c r="I10" s="40"/>
      <c r="J10" s="3"/>
    </row>
    <row r="11" spans="1:11" x14ac:dyDescent="0.35">
      <c r="A11" s="22"/>
      <c r="B11" s="56"/>
      <c r="C11" s="4">
        <v>6</v>
      </c>
      <c r="D11" s="5" t="s">
        <v>191</v>
      </c>
      <c r="E11" s="390">
        <v>712</v>
      </c>
      <c r="F11" s="40">
        <v>712</v>
      </c>
      <c r="G11" s="40">
        <v>0</v>
      </c>
      <c r="H11" s="40"/>
      <c r="I11" s="40"/>
      <c r="J11" s="3"/>
    </row>
    <row r="12" spans="1:11" s="1" customFormat="1" x14ac:dyDescent="0.35">
      <c r="A12" s="208"/>
      <c r="B12" s="391" t="s">
        <v>798</v>
      </c>
      <c r="C12" s="392"/>
      <c r="D12" s="393"/>
      <c r="E12" s="382">
        <f>SUM(E6:E11)</f>
        <v>3040</v>
      </c>
      <c r="F12" s="205">
        <f>SUM(F6:F11)</f>
        <v>3040</v>
      </c>
      <c r="G12" s="205">
        <f t="shared" ref="G12" si="0">SUM(G6:G11)</f>
        <v>0</v>
      </c>
      <c r="H12" s="206">
        <f>E12-G12</f>
        <v>3040</v>
      </c>
      <c r="I12" s="206">
        <f>G12+H12</f>
        <v>3040</v>
      </c>
      <c r="J12" s="207"/>
    </row>
    <row r="13" spans="1:11" x14ac:dyDescent="0.35">
      <c r="A13" s="22"/>
      <c r="B13" s="56" t="s">
        <v>159</v>
      </c>
      <c r="C13" s="4">
        <v>1</v>
      </c>
      <c r="D13" s="5" t="s">
        <v>192</v>
      </c>
      <c r="E13" s="390">
        <v>3484</v>
      </c>
      <c r="F13" s="40">
        <v>3484</v>
      </c>
      <c r="G13" s="40">
        <v>0</v>
      </c>
      <c r="H13" s="40"/>
      <c r="I13" s="40"/>
      <c r="J13" s="3"/>
    </row>
    <row r="14" spans="1:11" x14ac:dyDescent="0.35">
      <c r="A14" s="22"/>
      <c r="B14" s="56"/>
      <c r="C14" s="4">
        <v>2</v>
      </c>
      <c r="D14" s="5" t="s">
        <v>159</v>
      </c>
      <c r="E14" s="390">
        <v>3189</v>
      </c>
      <c r="F14" s="40">
        <v>3189</v>
      </c>
      <c r="G14" s="40">
        <v>0</v>
      </c>
      <c r="H14" s="40"/>
      <c r="I14" s="40"/>
      <c r="J14" s="3"/>
    </row>
    <row r="15" spans="1:11" x14ac:dyDescent="0.35">
      <c r="A15" s="22"/>
      <c r="B15" s="56"/>
      <c r="C15" s="4">
        <v>3</v>
      </c>
      <c r="D15" s="5" t="s">
        <v>159</v>
      </c>
      <c r="E15" s="390">
        <v>4626</v>
      </c>
      <c r="F15" s="40">
        <v>4626</v>
      </c>
      <c r="G15" s="40">
        <v>0</v>
      </c>
      <c r="H15" s="40"/>
      <c r="I15" s="40"/>
      <c r="J15" s="3"/>
    </row>
    <row r="16" spans="1:11" x14ac:dyDescent="0.35">
      <c r="A16" s="22"/>
      <c r="B16" s="4"/>
      <c r="C16" s="4">
        <v>4</v>
      </c>
      <c r="D16" s="5" t="s">
        <v>193</v>
      </c>
      <c r="E16" s="390">
        <v>3696</v>
      </c>
      <c r="F16" s="40">
        <v>3696</v>
      </c>
      <c r="G16" s="40">
        <v>0</v>
      </c>
      <c r="H16" s="40"/>
      <c r="I16" s="40"/>
      <c r="J16" s="3"/>
    </row>
    <row r="17" spans="1:10" x14ac:dyDescent="0.35">
      <c r="A17" s="22"/>
      <c r="B17" s="4"/>
      <c r="C17" s="4">
        <v>5</v>
      </c>
      <c r="D17" s="5" t="s">
        <v>194</v>
      </c>
      <c r="E17" s="390">
        <v>1477</v>
      </c>
      <c r="F17" s="40">
        <v>1477</v>
      </c>
      <c r="G17" s="40">
        <v>0</v>
      </c>
      <c r="H17" s="40"/>
      <c r="I17" s="40"/>
      <c r="J17" s="3"/>
    </row>
    <row r="18" spans="1:10" x14ac:dyDescent="0.35">
      <c r="A18" s="22"/>
      <c r="B18" s="4"/>
      <c r="C18" s="4">
        <v>6</v>
      </c>
      <c r="D18" s="5" t="s">
        <v>193</v>
      </c>
      <c r="E18" s="390">
        <v>3831</v>
      </c>
      <c r="F18" s="40">
        <v>3831</v>
      </c>
      <c r="G18" s="40">
        <v>0</v>
      </c>
      <c r="H18" s="40"/>
      <c r="I18" s="40"/>
      <c r="J18" s="3"/>
    </row>
    <row r="19" spans="1:10" x14ac:dyDescent="0.35">
      <c r="A19" s="22"/>
      <c r="B19" s="4"/>
      <c r="C19" s="4">
        <v>7</v>
      </c>
      <c r="D19" s="5" t="s">
        <v>194</v>
      </c>
      <c r="E19" s="390">
        <v>2188</v>
      </c>
      <c r="F19" s="40">
        <v>2188</v>
      </c>
      <c r="G19" s="40">
        <v>0</v>
      </c>
      <c r="H19" s="40"/>
      <c r="I19" s="40"/>
      <c r="J19" s="3"/>
    </row>
    <row r="20" spans="1:10" s="141" customFormat="1" x14ac:dyDescent="0.35">
      <c r="A20" s="208"/>
      <c r="B20" s="409" t="s">
        <v>795</v>
      </c>
      <c r="C20" s="410"/>
      <c r="D20" s="411"/>
      <c r="E20" s="383">
        <f>SUM(E13:E19)</f>
        <v>22491</v>
      </c>
      <c r="F20" s="205">
        <f>SUM(F13:F19)</f>
        <v>22491</v>
      </c>
      <c r="G20" s="205">
        <f t="shared" ref="G20" si="1">SUM(G13:G19)</f>
        <v>0</v>
      </c>
      <c r="H20" s="206">
        <f>E20-G20</f>
        <v>22491</v>
      </c>
      <c r="I20" s="206">
        <f>G20+H20</f>
        <v>22491</v>
      </c>
      <c r="J20" s="207"/>
    </row>
    <row r="21" spans="1:10" x14ac:dyDescent="0.35">
      <c r="A21" s="22"/>
      <c r="B21" s="4" t="s">
        <v>195</v>
      </c>
      <c r="C21" s="4">
        <v>1</v>
      </c>
      <c r="D21" s="5" t="s">
        <v>61</v>
      </c>
      <c r="E21" s="388">
        <v>711</v>
      </c>
      <c r="F21" s="40">
        <v>711</v>
      </c>
      <c r="G21" s="40">
        <v>0</v>
      </c>
      <c r="H21" s="40"/>
      <c r="I21" s="40"/>
      <c r="J21" s="3"/>
    </row>
    <row r="22" spans="1:10" x14ac:dyDescent="0.35">
      <c r="A22" s="22"/>
      <c r="B22" s="4"/>
      <c r="C22" s="4">
        <v>2</v>
      </c>
      <c r="D22" s="5" t="s">
        <v>196</v>
      </c>
      <c r="E22" s="388">
        <v>1169</v>
      </c>
      <c r="F22" s="40">
        <v>1169</v>
      </c>
      <c r="G22" s="40">
        <v>0</v>
      </c>
      <c r="H22" s="40"/>
      <c r="I22" s="40"/>
      <c r="J22" s="3"/>
    </row>
    <row r="23" spans="1:10" x14ac:dyDescent="0.35">
      <c r="A23" s="53"/>
      <c r="B23" s="27"/>
      <c r="C23" s="27">
        <v>3</v>
      </c>
      <c r="D23" s="28" t="s">
        <v>195</v>
      </c>
      <c r="E23" s="389">
        <v>1176</v>
      </c>
      <c r="F23" s="75">
        <v>1176</v>
      </c>
      <c r="G23" s="75">
        <v>0</v>
      </c>
      <c r="H23" s="75"/>
      <c r="I23" s="75"/>
      <c r="J23" s="30"/>
    </row>
    <row r="24" spans="1:10" x14ac:dyDescent="0.35">
      <c r="A24" s="22"/>
      <c r="B24" s="4"/>
      <c r="C24" s="4">
        <v>4</v>
      </c>
      <c r="D24" s="5" t="s">
        <v>197</v>
      </c>
      <c r="E24" s="388">
        <v>2393</v>
      </c>
      <c r="F24" s="40">
        <v>2393</v>
      </c>
      <c r="G24" s="40">
        <v>0</v>
      </c>
      <c r="H24" s="40"/>
      <c r="I24" s="40"/>
      <c r="J24" s="3"/>
    </row>
    <row r="25" spans="1:10" x14ac:dyDescent="0.35">
      <c r="A25" s="22"/>
      <c r="B25" s="4"/>
      <c r="C25" s="4">
        <v>5</v>
      </c>
      <c r="D25" s="5" t="s">
        <v>198</v>
      </c>
      <c r="E25" s="388">
        <v>3016</v>
      </c>
      <c r="F25" s="40">
        <v>3016</v>
      </c>
      <c r="G25" s="40">
        <v>0</v>
      </c>
      <c r="H25" s="40"/>
      <c r="I25" s="40"/>
      <c r="J25" s="3"/>
    </row>
    <row r="26" spans="1:10" x14ac:dyDescent="0.35">
      <c r="A26" s="22"/>
      <c r="B26" s="4"/>
      <c r="C26" s="4">
        <v>6</v>
      </c>
      <c r="D26" s="5" t="s">
        <v>19</v>
      </c>
      <c r="E26" s="388">
        <v>1507</v>
      </c>
      <c r="F26" s="40">
        <v>1507</v>
      </c>
      <c r="G26" s="40">
        <v>0</v>
      </c>
      <c r="H26" s="40"/>
      <c r="I26" s="40"/>
      <c r="J26" s="3"/>
    </row>
    <row r="27" spans="1:10" x14ac:dyDescent="0.35">
      <c r="A27" s="22"/>
      <c r="B27" s="4"/>
      <c r="C27" s="4">
        <v>7</v>
      </c>
      <c r="D27" s="5" t="s">
        <v>199</v>
      </c>
      <c r="E27" s="388">
        <v>2025</v>
      </c>
      <c r="F27" s="40">
        <v>2025</v>
      </c>
      <c r="G27" s="40">
        <v>0</v>
      </c>
      <c r="H27" s="40"/>
      <c r="I27" s="40"/>
      <c r="J27" s="3"/>
    </row>
    <row r="28" spans="1:10" x14ac:dyDescent="0.35">
      <c r="A28" s="22"/>
      <c r="B28" s="4"/>
      <c r="C28" s="4">
        <v>8</v>
      </c>
      <c r="D28" s="5" t="s">
        <v>200</v>
      </c>
      <c r="E28" s="388">
        <v>3524</v>
      </c>
      <c r="F28" s="40">
        <v>3524</v>
      </c>
      <c r="G28" s="40">
        <v>0</v>
      </c>
      <c r="H28" s="40"/>
      <c r="I28" s="40"/>
      <c r="J28" s="3"/>
    </row>
    <row r="29" spans="1:10" x14ac:dyDescent="0.35">
      <c r="A29" s="22"/>
      <c r="B29" s="4"/>
      <c r="C29" s="4">
        <v>9</v>
      </c>
      <c r="D29" s="5" t="s">
        <v>886</v>
      </c>
      <c r="E29" s="388">
        <v>5469</v>
      </c>
      <c r="F29" s="40">
        <v>5469</v>
      </c>
      <c r="G29" s="40">
        <v>0</v>
      </c>
      <c r="H29" s="40"/>
      <c r="I29" s="40"/>
      <c r="J29" s="3"/>
    </row>
    <row r="30" spans="1:10" x14ac:dyDescent="0.35">
      <c r="A30" s="22"/>
      <c r="B30" s="4"/>
      <c r="C30" s="4">
        <v>10</v>
      </c>
      <c r="D30" s="5" t="s">
        <v>201</v>
      </c>
      <c r="E30" s="388">
        <v>4563</v>
      </c>
      <c r="F30" s="40">
        <v>4563</v>
      </c>
      <c r="G30" s="40">
        <v>0</v>
      </c>
      <c r="H30" s="40"/>
      <c r="I30" s="40"/>
      <c r="J30" s="3"/>
    </row>
    <row r="31" spans="1:10" x14ac:dyDescent="0.35">
      <c r="A31" s="22"/>
      <c r="B31" s="4"/>
      <c r="C31" s="4">
        <v>11</v>
      </c>
      <c r="D31" s="5" t="s">
        <v>202</v>
      </c>
      <c r="E31" s="388">
        <v>3623</v>
      </c>
      <c r="F31" s="40">
        <v>3623</v>
      </c>
      <c r="G31" s="40">
        <v>0</v>
      </c>
      <c r="H31" s="40"/>
      <c r="I31" s="40"/>
      <c r="J31" s="3"/>
    </row>
    <row r="32" spans="1:10" s="1" customFormat="1" x14ac:dyDescent="0.35">
      <c r="A32" s="208"/>
      <c r="B32" s="409" t="s">
        <v>799</v>
      </c>
      <c r="C32" s="410"/>
      <c r="D32" s="411"/>
      <c r="E32" s="383">
        <f>SUM(E21:E31)</f>
        <v>29176</v>
      </c>
      <c r="F32" s="205">
        <f>SUM(F21:F31)</f>
        <v>29176</v>
      </c>
      <c r="G32" s="205">
        <f>SUM(G21:G31)</f>
        <v>0</v>
      </c>
      <c r="H32" s="206">
        <f>E32-G32</f>
        <v>29176</v>
      </c>
      <c r="I32" s="206">
        <f>G32+H32</f>
        <v>29176</v>
      </c>
      <c r="J32" s="207"/>
    </row>
    <row r="33" spans="1:10" x14ac:dyDescent="0.35">
      <c r="A33" s="22"/>
      <c r="B33" s="4" t="s">
        <v>203</v>
      </c>
      <c r="C33" s="4">
        <v>1</v>
      </c>
      <c r="D33" s="5" t="s">
        <v>204</v>
      </c>
      <c r="E33" s="388">
        <v>1158</v>
      </c>
      <c r="F33" s="40">
        <v>1158</v>
      </c>
      <c r="G33" s="40">
        <v>0</v>
      </c>
      <c r="H33" s="40"/>
      <c r="I33" s="40"/>
      <c r="J33" s="3"/>
    </row>
    <row r="34" spans="1:10" x14ac:dyDescent="0.35">
      <c r="A34" s="22"/>
      <c r="B34" s="4"/>
      <c r="C34" s="4">
        <v>2</v>
      </c>
      <c r="D34" s="5" t="s">
        <v>205</v>
      </c>
      <c r="E34" s="388">
        <v>458</v>
      </c>
      <c r="F34" s="40">
        <v>458</v>
      </c>
      <c r="G34" s="40">
        <v>0</v>
      </c>
      <c r="H34" s="40"/>
      <c r="I34" s="40"/>
      <c r="J34" s="3"/>
    </row>
    <row r="35" spans="1:10" x14ac:dyDescent="0.35">
      <c r="A35" s="22"/>
      <c r="B35" s="4"/>
      <c r="C35" s="4">
        <v>3</v>
      </c>
      <c r="D35" s="5" t="s">
        <v>206</v>
      </c>
      <c r="E35" s="388">
        <v>1742</v>
      </c>
      <c r="F35" s="40">
        <v>1742</v>
      </c>
      <c r="G35" s="40">
        <v>0</v>
      </c>
      <c r="H35" s="40"/>
      <c r="I35" s="40"/>
      <c r="J35" s="3"/>
    </row>
    <row r="36" spans="1:10" x14ac:dyDescent="0.35">
      <c r="A36" s="22"/>
      <c r="B36" s="4"/>
      <c r="C36" s="4">
        <v>4</v>
      </c>
      <c r="D36" s="5" t="s">
        <v>207</v>
      </c>
      <c r="E36" s="388">
        <v>912</v>
      </c>
      <c r="F36" s="40">
        <v>912</v>
      </c>
      <c r="G36" s="40">
        <v>0</v>
      </c>
      <c r="H36" s="40"/>
      <c r="I36" s="40"/>
      <c r="J36" s="3"/>
    </row>
    <row r="37" spans="1:10" x14ac:dyDescent="0.35">
      <c r="A37" s="22"/>
      <c r="B37" s="4"/>
      <c r="C37" s="4">
        <v>5</v>
      </c>
      <c r="D37" s="5" t="s">
        <v>208</v>
      </c>
      <c r="E37" s="388">
        <v>1854</v>
      </c>
      <c r="F37" s="40">
        <v>1854</v>
      </c>
      <c r="G37" s="40">
        <v>0</v>
      </c>
      <c r="H37" s="40"/>
      <c r="I37" s="40"/>
      <c r="J37" s="3"/>
    </row>
    <row r="38" spans="1:10" x14ac:dyDescent="0.35">
      <c r="A38" s="22"/>
      <c r="B38" s="4"/>
      <c r="C38" s="4">
        <v>6</v>
      </c>
      <c r="D38" s="5" t="s">
        <v>209</v>
      </c>
      <c r="E38" s="388">
        <v>2148</v>
      </c>
      <c r="F38" s="40">
        <v>2148</v>
      </c>
      <c r="G38" s="40">
        <v>0</v>
      </c>
      <c r="H38" s="40"/>
      <c r="I38" s="40"/>
      <c r="J38" s="3"/>
    </row>
    <row r="39" spans="1:10" s="1" customFormat="1" x14ac:dyDescent="0.35">
      <c r="A39" s="208"/>
      <c r="B39" s="409" t="s">
        <v>800</v>
      </c>
      <c r="C39" s="410"/>
      <c r="D39" s="411"/>
      <c r="E39" s="383">
        <f>SUM(E33:E38)</f>
        <v>8272</v>
      </c>
      <c r="F39" s="205">
        <f>SUM(F33:F38)</f>
        <v>8272</v>
      </c>
      <c r="G39" s="205">
        <f t="shared" ref="G39" si="2">SUM(G33:G38)</f>
        <v>0</v>
      </c>
      <c r="H39" s="206">
        <f>E39-G39</f>
        <v>8272</v>
      </c>
      <c r="I39" s="206">
        <f>G39+H39</f>
        <v>8272</v>
      </c>
      <c r="J39" s="207"/>
    </row>
    <row r="40" spans="1:10" x14ac:dyDescent="0.35">
      <c r="A40" s="22"/>
      <c r="B40" s="4" t="s">
        <v>210</v>
      </c>
      <c r="C40" s="4">
        <v>1</v>
      </c>
      <c r="D40" s="5" t="s">
        <v>211</v>
      </c>
      <c r="E40" s="388">
        <v>1273</v>
      </c>
      <c r="F40" s="40">
        <v>1273</v>
      </c>
      <c r="G40" s="40">
        <v>0</v>
      </c>
      <c r="H40" s="40"/>
      <c r="I40" s="40"/>
      <c r="J40" s="3"/>
    </row>
    <row r="41" spans="1:10" x14ac:dyDescent="0.35">
      <c r="A41" s="22"/>
      <c r="B41" s="4"/>
      <c r="C41" s="4">
        <v>2</v>
      </c>
      <c r="D41" s="5" t="s">
        <v>211</v>
      </c>
      <c r="E41" s="388">
        <v>1080</v>
      </c>
      <c r="F41" s="40">
        <v>1080</v>
      </c>
      <c r="G41" s="40">
        <v>0</v>
      </c>
      <c r="H41" s="40"/>
      <c r="I41" s="40"/>
      <c r="J41" s="3"/>
    </row>
    <row r="42" spans="1:10" x14ac:dyDescent="0.35">
      <c r="A42" s="22"/>
      <c r="B42" s="4"/>
      <c r="C42" s="4">
        <v>3</v>
      </c>
      <c r="D42" s="5" t="s">
        <v>212</v>
      </c>
      <c r="E42" s="388">
        <v>1896</v>
      </c>
      <c r="F42" s="40">
        <v>1896</v>
      </c>
      <c r="G42" s="40">
        <v>0</v>
      </c>
      <c r="H42" s="40"/>
      <c r="I42" s="40"/>
      <c r="J42" s="3"/>
    </row>
    <row r="43" spans="1:10" x14ac:dyDescent="0.35">
      <c r="A43" s="22"/>
      <c r="B43" s="4"/>
      <c r="C43" s="4">
        <v>4</v>
      </c>
      <c r="D43" s="5" t="s">
        <v>213</v>
      </c>
      <c r="E43" s="388">
        <v>1127</v>
      </c>
      <c r="F43" s="40">
        <v>1127</v>
      </c>
      <c r="G43" s="40">
        <v>0</v>
      </c>
      <c r="H43" s="40"/>
      <c r="I43" s="40"/>
      <c r="J43" s="3"/>
    </row>
    <row r="44" spans="1:10" x14ac:dyDescent="0.35">
      <c r="A44" s="22"/>
      <c r="B44" s="4"/>
      <c r="C44" s="4">
        <v>5</v>
      </c>
      <c r="D44" s="5" t="s">
        <v>211</v>
      </c>
      <c r="E44" s="388">
        <v>916</v>
      </c>
      <c r="F44" s="40">
        <v>916</v>
      </c>
      <c r="G44" s="40">
        <v>0</v>
      </c>
      <c r="H44" s="40"/>
      <c r="I44" s="40"/>
      <c r="J44" s="3"/>
    </row>
    <row r="45" spans="1:10" x14ac:dyDescent="0.35">
      <c r="A45" s="22"/>
      <c r="B45" s="4"/>
      <c r="C45" s="4">
        <v>6</v>
      </c>
      <c r="D45" s="5" t="s">
        <v>214</v>
      </c>
      <c r="E45" s="388">
        <v>1340</v>
      </c>
      <c r="F45" s="40">
        <v>1340</v>
      </c>
      <c r="G45" s="40">
        <v>0</v>
      </c>
      <c r="H45" s="40"/>
      <c r="I45" s="40"/>
      <c r="J45" s="3"/>
    </row>
    <row r="46" spans="1:10" x14ac:dyDescent="0.35">
      <c r="A46" s="22"/>
      <c r="B46" s="4"/>
      <c r="C46" s="4">
        <v>7</v>
      </c>
      <c r="D46" s="5" t="s">
        <v>211</v>
      </c>
      <c r="E46" s="388">
        <v>1254</v>
      </c>
      <c r="F46" s="40">
        <v>1254</v>
      </c>
      <c r="G46" s="40">
        <v>0</v>
      </c>
      <c r="H46" s="40"/>
      <c r="I46" s="40"/>
      <c r="J46" s="3"/>
    </row>
    <row r="47" spans="1:10" x14ac:dyDescent="0.35">
      <c r="A47" s="22"/>
      <c r="B47" s="4"/>
      <c r="C47" s="4">
        <v>8</v>
      </c>
      <c r="D47" s="5" t="s">
        <v>211</v>
      </c>
      <c r="E47" s="388">
        <v>1247</v>
      </c>
      <c r="F47" s="40">
        <v>1247</v>
      </c>
      <c r="G47" s="40">
        <v>0</v>
      </c>
      <c r="H47" s="40"/>
      <c r="I47" s="40"/>
      <c r="J47" s="3"/>
    </row>
    <row r="48" spans="1:10" s="1" customFormat="1" x14ac:dyDescent="0.35">
      <c r="A48" s="208"/>
      <c r="B48" s="409" t="s">
        <v>801</v>
      </c>
      <c r="C48" s="410"/>
      <c r="D48" s="411"/>
      <c r="E48" s="383">
        <f>SUM(E40:E47)</f>
        <v>10133</v>
      </c>
      <c r="F48" s="205">
        <f>SUM(F40:F47)</f>
        <v>10133</v>
      </c>
      <c r="G48" s="205">
        <f>SUM(G40:G47)</f>
        <v>0</v>
      </c>
      <c r="H48" s="206">
        <f>E48-G48</f>
        <v>10133</v>
      </c>
      <c r="I48" s="206">
        <f>G48+H48</f>
        <v>10133</v>
      </c>
      <c r="J48" s="207"/>
    </row>
    <row r="49" spans="1:10" x14ac:dyDescent="0.35">
      <c r="A49" s="22"/>
      <c r="B49" s="4" t="s">
        <v>215</v>
      </c>
      <c r="C49" s="4">
        <v>1</v>
      </c>
      <c r="D49" s="5" t="s">
        <v>215</v>
      </c>
      <c r="E49" s="388">
        <v>6094</v>
      </c>
      <c r="F49" s="40">
        <v>6094</v>
      </c>
      <c r="G49" s="40">
        <v>0</v>
      </c>
      <c r="H49" s="40"/>
      <c r="I49" s="40"/>
      <c r="J49" s="3"/>
    </row>
    <row r="50" spans="1:10" x14ac:dyDescent="0.35">
      <c r="A50" s="22"/>
      <c r="B50" s="4"/>
      <c r="C50" s="4">
        <v>2</v>
      </c>
      <c r="D50" s="5" t="s">
        <v>216</v>
      </c>
      <c r="E50" s="388">
        <v>7720</v>
      </c>
      <c r="F50" s="40">
        <v>7720</v>
      </c>
      <c r="G50" s="40">
        <v>0</v>
      </c>
      <c r="H50" s="40"/>
      <c r="I50" s="40"/>
      <c r="J50" s="3"/>
    </row>
    <row r="51" spans="1:10" x14ac:dyDescent="0.35">
      <c r="A51" s="22"/>
      <c r="B51" s="4"/>
      <c r="C51" s="4">
        <v>3</v>
      </c>
      <c r="D51" s="5" t="s">
        <v>217</v>
      </c>
      <c r="E51" s="388">
        <v>6720</v>
      </c>
      <c r="F51" s="40">
        <v>6720</v>
      </c>
      <c r="G51" s="40">
        <v>0</v>
      </c>
      <c r="H51" s="40"/>
      <c r="I51" s="40"/>
      <c r="J51" s="3"/>
    </row>
    <row r="52" spans="1:10" x14ac:dyDescent="0.35">
      <c r="A52" s="22"/>
      <c r="B52" s="4"/>
      <c r="C52" s="4">
        <v>4</v>
      </c>
      <c r="D52" s="5" t="s">
        <v>218</v>
      </c>
      <c r="E52" s="388">
        <v>21499</v>
      </c>
      <c r="F52" s="40">
        <v>20273</v>
      </c>
      <c r="G52" s="40">
        <v>0</v>
      </c>
      <c r="H52" s="40"/>
      <c r="I52" s="40"/>
      <c r="J52" s="3"/>
    </row>
    <row r="53" spans="1:10" x14ac:dyDescent="0.35">
      <c r="A53" s="22"/>
      <c r="B53" s="4"/>
      <c r="C53" s="4">
        <v>5</v>
      </c>
      <c r="D53" s="5" t="s">
        <v>219</v>
      </c>
      <c r="E53" s="388">
        <v>6031</v>
      </c>
      <c r="F53" s="40">
        <v>6031</v>
      </c>
      <c r="G53" s="40">
        <v>0</v>
      </c>
      <c r="H53" s="40"/>
      <c r="I53" s="40"/>
      <c r="J53" s="3"/>
    </row>
    <row r="54" spans="1:10" x14ac:dyDescent="0.35">
      <c r="A54" s="22"/>
      <c r="B54" s="4"/>
      <c r="C54" s="4">
        <v>6</v>
      </c>
      <c r="D54" s="5" t="s">
        <v>220</v>
      </c>
      <c r="E54" s="388">
        <v>14997</v>
      </c>
      <c r="F54" s="40">
        <v>14997</v>
      </c>
      <c r="G54" s="40">
        <v>0</v>
      </c>
      <c r="H54" s="40"/>
      <c r="I54" s="40"/>
      <c r="J54" s="3"/>
    </row>
    <row r="55" spans="1:10" x14ac:dyDescent="0.35">
      <c r="A55" s="22"/>
      <c r="B55" s="4"/>
      <c r="C55" s="4">
        <v>7</v>
      </c>
      <c r="D55" s="5" t="s">
        <v>221</v>
      </c>
      <c r="E55" s="388">
        <v>11816</v>
      </c>
      <c r="F55" s="40">
        <v>11816</v>
      </c>
      <c r="G55" s="40">
        <v>0</v>
      </c>
      <c r="H55" s="40"/>
      <c r="I55" s="40"/>
      <c r="J55" s="3"/>
    </row>
    <row r="56" spans="1:10" x14ac:dyDescent="0.35">
      <c r="A56" s="22"/>
      <c r="B56" s="4"/>
      <c r="C56" s="4">
        <v>8</v>
      </c>
      <c r="D56" s="5" t="s">
        <v>222</v>
      </c>
      <c r="E56" s="388">
        <v>15050</v>
      </c>
      <c r="F56" s="40">
        <v>15050</v>
      </c>
      <c r="G56" s="40">
        <v>0</v>
      </c>
      <c r="H56" s="40"/>
      <c r="I56" s="40"/>
      <c r="J56" s="3"/>
    </row>
    <row r="57" spans="1:10" x14ac:dyDescent="0.35">
      <c r="A57" s="22"/>
      <c r="B57" s="4"/>
      <c r="C57" s="4">
        <v>9</v>
      </c>
      <c r="D57" s="5" t="s">
        <v>223</v>
      </c>
      <c r="E57" s="388">
        <v>8978</v>
      </c>
      <c r="F57" s="40">
        <v>8978</v>
      </c>
      <c r="G57" s="40">
        <v>0</v>
      </c>
      <c r="H57" s="40"/>
      <c r="I57" s="40"/>
      <c r="J57" s="3"/>
    </row>
    <row r="58" spans="1:10" x14ac:dyDescent="0.35">
      <c r="A58" s="22"/>
      <c r="B58" s="4"/>
      <c r="C58" s="4">
        <v>10</v>
      </c>
      <c r="D58" s="5" t="s">
        <v>224</v>
      </c>
      <c r="E58" s="388">
        <v>6979</v>
      </c>
      <c r="F58" s="40">
        <v>6979</v>
      </c>
      <c r="G58" s="40">
        <v>0</v>
      </c>
      <c r="H58" s="40"/>
      <c r="I58" s="40"/>
      <c r="J58" s="3"/>
    </row>
    <row r="59" spans="1:10" x14ac:dyDescent="0.35">
      <c r="A59" s="22"/>
      <c r="B59" s="4"/>
      <c r="C59" s="4">
        <v>11</v>
      </c>
      <c r="D59" s="5" t="s">
        <v>225</v>
      </c>
      <c r="E59" s="388">
        <v>12170</v>
      </c>
      <c r="F59" s="40">
        <v>12170</v>
      </c>
      <c r="G59" s="40">
        <v>0</v>
      </c>
      <c r="H59" s="40"/>
      <c r="I59" s="40"/>
      <c r="J59" s="3"/>
    </row>
    <row r="60" spans="1:10" x14ac:dyDescent="0.35">
      <c r="A60" s="4"/>
      <c r="B60" s="4"/>
      <c r="C60" s="4">
        <v>12</v>
      </c>
      <c r="D60" s="5" t="s">
        <v>226</v>
      </c>
      <c r="E60" s="388">
        <v>2764</v>
      </c>
      <c r="F60" s="40">
        <v>2764</v>
      </c>
      <c r="G60" s="40">
        <v>0</v>
      </c>
      <c r="H60" s="40"/>
      <c r="I60" s="40"/>
      <c r="J60" s="4"/>
    </row>
    <row r="61" spans="1:10" s="1" customFormat="1" x14ac:dyDescent="0.35">
      <c r="A61" s="213"/>
      <c r="B61" s="395" t="s">
        <v>802</v>
      </c>
      <c r="C61" s="395"/>
      <c r="D61" s="395"/>
      <c r="E61" s="384">
        <f>SUM(E49:E60)</f>
        <v>120818</v>
      </c>
      <c r="F61" s="205">
        <f>SUM(F49:F60)</f>
        <v>119592</v>
      </c>
      <c r="G61" s="205">
        <f t="shared" ref="G61" si="3">SUM(G49:G60)</f>
        <v>0</v>
      </c>
      <c r="H61" s="206">
        <f>E61-G61</f>
        <v>120818</v>
      </c>
      <c r="I61" s="206">
        <f>G61+H61</f>
        <v>120818</v>
      </c>
      <c r="J61" s="213"/>
    </row>
    <row r="62" spans="1:10" x14ac:dyDescent="0.35">
      <c r="A62" s="4"/>
      <c r="B62" s="4" t="s">
        <v>227</v>
      </c>
      <c r="C62" s="4">
        <v>1</v>
      </c>
      <c r="D62" s="5" t="s">
        <v>228</v>
      </c>
      <c r="E62" s="388">
        <v>2249</v>
      </c>
      <c r="F62" s="40">
        <v>2249</v>
      </c>
      <c r="G62" s="40">
        <v>0</v>
      </c>
      <c r="H62" s="40"/>
      <c r="I62" s="40"/>
      <c r="J62" s="4"/>
    </row>
    <row r="63" spans="1:10" x14ac:dyDescent="0.35">
      <c r="A63" s="4"/>
      <c r="B63" s="4"/>
      <c r="C63" s="4">
        <v>2</v>
      </c>
      <c r="D63" s="5" t="s">
        <v>228</v>
      </c>
      <c r="E63" s="388">
        <v>2329</v>
      </c>
      <c r="F63" s="40">
        <v>2329</v>
      </c>
      <c r="G63" s="40">
        <v>0</v>
      </c>
      <c r="H63" s="40"/>
      <c r="I63" s="40"/>
      <c r="J63" s="4"/>
    </row>
    <row r="64" spans="1:10" x14ac:dyDescent="0.35">
      <c r="A64" s="4"/>
      <c r="B64" s="4"/>
      <c r="C64" s="4">
        <v>3</v>
      </c>
      <c r="D64" s="5" t="s">
        <v>229</v>
      </c>
      <c r="E64" s="388">
        <v>1494</v>
      </c>
      <c r="F64" s="40">
        <v>1494</v>
      </c>
      <c r="G64" s="40">
        <v>0</v>
      </c>
      <c r="H64" s="40"/>
      <c r="I64" s="40"/>
      <c r="J64" s="4"/>
    </row>
    <row r="65" spans="1:10" x14ac:dyDescent="0.35">
      <c r="A65" s="4"/>
      <c r="B65" s="4"/>
      <c r="C65" s="4">
        <v>4</v>
      </c>
      <c r="D65" s="5" t="s">
        <v>230</v>
      </c>
      <c r="E65" s="388">
        <v>2034</v>
      </c>
      <c r="F65" s="40">
        <v>2034</v>
      </c>
      <c r="G65" s="40">
        <v>0</v>
      </c>
      <c r="H65" s="40"/>
      <c r="I65" s="40"/>
      <c r="J65" s="4"/>
    </row>
    <row r="66" spans="1:10" x14ac:dyDescent="0.35">
      <c r="A66" s="4"/>
      <c r="B66" s="4"/>
      <c r="C66" s="4">
        <v>5</v>
      </c>
      <c r="D66" s="5" t="s">
        <v>231</v>
      </c>
      <c r="E66" s="388">
        <v>4040</v>
      </c>
      <c r="F66" s="40">
        <v>4040</v>
      </c>
      <c r="G66" s="40">
        <v>0</v>
      </c>
      <c r="H66" s="40"/>
      <c r="I66" s="40"/>
      <c r="J66" s="4"/>
    </row>
    <row r="67" spans="1:10" x14ac:dyDescent="0.35">
      <c r="A67" s="22"/>
      <c r="B67" s="4"/>
      <c r="C67" s="4">
        <v>6</v>
      </c>
      <c r="D67" s="5" t="s">
        <v>231</v>
      </c>
      <c r="E67" s="388">
        <v>3349</v>
      </c>
      <c r="F67" s="40">
        <v>3349</v>
      </c>
      <c r="G67" s="40">
        <v>0</v>
      </c>
      <c r="H67" s="40"/>
      <c r="I67" s="40"/>
      <c r="J67" s="22"/>
    </row>
    <row r="68" spans="1:10" x14ac:dyDescent="0.35">
      <c r="A68" s="22"/>
      <c r="B68" s="4"/>
      <c r="C68" s="4">
        <v>7</v>
      </c>
      <c r="D68" s="5" t="s">
        <v>232</v>
      </c>
      <c r="E68" s="388">
        <v>984</v>
      </c>
      <c r="F68" s="40">
        <v>984</v>
      </c>
      <c r="G68" s="40">
        <v>0</v>
      </c>
      <c r="H68" s="40"/>
      <c r="I68" s="40"/>
      <c r="J68" s="22"/>
    </row>
    <row r="69" spans="1:10" x14ac:dyDescent="0.35">
      <c r="A69" s="22"/>
      <c r="B69" s="4"/>
      <c r="C69" s="4">
        <v>8</v>
      </c>
      <c r="D69" s="5" t="s">
        <v>233</v>
      </c>
      <c r="E69" s="388">
        <v>3694</v>
      </c>
      <c r="F69" s="40">
        <v>3694</v>
      </c>
      <c r="G69" s="40">
        <v>0</v>
      </c>
      <c r="H69" s="40"/>
      <c r="I69" s="40"/>
      <c r="J69" s="22"/>
    </row>
    <row r="70" spans="1:10" x14ac:dyDescent="0.35">
      <c r="A70" s="22"/>
      <c r="B70" s="4"/>
      <c r="C70" s="4">
        <v>9</v>
      </c>
      <c r="D70" s="5" t="s">
        <v>229</v>
      </c>
      <c r="E70" s="388">
        <v>1960</v>
      </c>
      <c r="F70" s="40">
        <v>1960</v>
      </c>
      <c r="G70" s="40">
        <v>0</v>
      </c>
      <c r="H70" s="40"/>
      <c r="I70" s="40"/>
      <c r="J70" s="22"/>
    </row>
    <row r="71" spans="1:10" x14ac:dyDescent="0.35">
      <c r="A71" s="22"/>
      <c r="B71" s="4"/>
      <c r="C71" s="4">
        <v>10</v>
      </c>
      <c r="D71" s="5" t="s">
        <v>234</v>
      </c>
      <c r="E71" s="388">
        <v>4847</v>
      </c>
      <c r="F71" s="40">
        <v>4847</v>
      </c>
      <c r="G71" s="40">
        <v>0</v>
      </c>
      <c r="H71" s="40"/>
      <c r="I71" s="40"/>
      <c r="J71" s="22"/>
    </row>
    <row r="72" spans="1:10" x14ac:dyDescent="0.35">
      <c r="A72" s="22"/>
      <c r="B72" s="4"/>
      <c r="C72" s="4">
        <v>11</v>
      </c>
      <c r="D72" s="5" t="s">
        <v>235</v>
      </c>
      <c r="E72" s="388">
        <v>6467</v>
      </c>
      <c r="F72" s="40">
        <v>6467</v>
      </c>
      <c r="G72" s="40">
        <v>0</v>
      </c>
      <c r="H72" s="40"/>
      <c r="I72" s="40"/>
      <c r="J72" s="22"/>
    </row>
    <row r="73" spans="1:10" x14ac:dyDescent="0.35">
      <c r="A73" s="22"/>
      <c r="B73" s="4"/>
      <c r="C73" s="4">
        <v>12</v>
      </c>
      <c r="D73" s="5" t="s">
        <v>236</v>
      </c>
      <c r="E73" s="388">
        <v>2749</v>
      </c>
      <c r="F73" s="40">
        <v>2749</v>
      </c>
      <c r="G73" s="40">
        <v>0</v>
      </c>
      <c r="H73" s="40"/>
      <c r="I73" s="40"/>
      <c r="J73" s="22"/>
    </row>
    <row r="74" spans="1:10" x14ac:dyDescent="0.35">
      <c r="A74" s="22"/>
      <c r="B74" s="4"/>
      <c r="C74" s="4">
        <v>13</v>
      </c>
      <c r="D74" s="5" t="s">
        <v>237</v>
      </c>
      <c r="E74" s="388">
        <v>3694</v>
      </c>
      <c r="F74" s="40">
        <v>3694</v>
      </c>
      <c r="G74" s="40">
        <v>0</v>
      </c>
      <c r="H74" s="40"/>
      <c r="I74" s="40"/>
      <c r="J74" s="22"/>
    </row>
    <row r="75" spans="1:10" x14ac:dyDescent="0.35">
      <c r="A75" s="22"/>
      <c r="B75" s="4"/>
      <c r="C75" s="4">
        <v>14</v>
      </c>
      <c r="D75" s="5" t="s">
        <v>230</v>
      </c>
      <c r="E75" s="388">
        <v>2124</v>
      </c>
      <c r="F75" s="40">
        <v>2124</v>
      </c>
      <c r="G75" s="40">
        <v>0</v>
      </c>
      <c r="H75" s="40"/>
      <c r="I75" s="40"/>
      <c r="J75" s="22"/>
    </row>
    <row r="76" spans="1:10" s="1" customFormat="1" x14ac:dyDescent="0.35">
      <c r="A76" s="208"/>
      <c r="B76" s="409" t="s">
        <v>803</v>
      </c>
      <c r="C76" s="410"/>
      <c r="D76" s="411"/>
      <c r="E76" s="383">
        <f>SUM(E62:E75)</f>
        <v>42014</v>
      </c>
      <c r="F76" s="205">
        <f>SUM(F62:F75)</f>
        <v>42014</v>
      </c>
      <c r="G76" s="205">
        <f t="shared" ref="G76" si="4">SUM(G62:G75)</f>
        <v>0</v>
      </c>
      <c r="H76" s="206">
        <f>E76-G76</f>
        <v>42014</v>
      </c>
      <c r="I76" s="206">
        <f>G76+H76</f>
        <v>42014</v>
      </c>
      <c r="J76" s="208"/>
    </row>
    <row r="77" spans="1:10" x14ac:dyDescent="0.35">
      <c r="A77" s="22"/>
      <c r="B77" s="4" t="s">
        <v>67</v>
      </c>
      <c r="C77" s="4">
        <v>1</v>
      </c>
      <c r="D77" s="5" t="s">
        <v>238</v>
      </c>
      <c r="E77" s="388">
        <v>1569</v>
      </c>
      <c r="F77" s="40">
        <v>1569</v>
      </c>
      <c r="G77" s="40">
        <v>0</v>
      </c>
      <c r="H77" s="40"/>
      <c r="I77" s="40"/>
      <c r="J77" s="22"/>
    </row>
    <row r="78" spans="1:10" x14ac:dyDescent="0.35">
      <c r="A78" s="22"/>
      <c r="B78" s="4"/>
      <c r="C78" s="4">
        <v>2</v>
      </c>
      <c r="D78" s="5" t="s">
        <v>239</v>
      </c>
      <c r="E78" s="388">
        <v>1218</v>
      </c>
      <c r="F78" s="40">
        <v>1218</v>
      </c>
      <c r="G78" s="40">
        <v>0</v>
      </c>
      <c r="H78" s="40"/>
      <c r="I78" s="40"/>
      <c r="J78" s="22"/>
    </row>
    <row r="79" spans="1:10" x14ac:dyDescent="0.35">
      <c r="A79" s="22"/>
      <c r="B79" s="4"/>
      <c r="C79" s="4">
        <v>3</v>
      </c>
      <c r="D79" s="5" t="s">
        <v>67</v>
      </c>
      <c r="E79" s="388">
        <v>4030</v>
      </c>
      <c r="F79" s="40">
        <v>4030</v>
      </c>
      <c r="G79" s="40">
        <v>0</v>
      </c>
      <c r="H79" s="40"/>
      <c r="I79" s="40"/>
      <c r="J79" s="22"/>
    </row>
    <row r="80" spans="1:10" x14ac:dyDescent="0.35">
      <c r="A80" s="22"/>
      <c r="B80" s="4"/>
      <c r="C80" s="4">
        <v>4</v>
      </c>
      <c r="D80" s="5" t="s">
        <v>240</v>
      </c>
      <c r="E80" s="388">
        <v>3519</v>
      </c>
      <c r="F80" s="40">
        <v>3519</v>
      </c>
      <c r="G80" s="40">
        <v>0</v>
      </c>
      <c r="H80" s="40"/>
      <c r="I80" s="40"/>
      <c r="J80" s="22"/>
    </row>
    <row r="81" spans="1:10" x14ac:dyDescent="0.35">
      <c r="A81" s="22"/>
      <c r="B81" s="4"/>
      <c r="C81" s="4">
        <v>5</v>
      </c>
      <c r="D81" s="5" t="s">
        <v>186</v>
      </c>
      <c r="E81" s="388">
        <v>98</v>
      </c>
      <c r="F81" s="40">
        <v>98</v>
      </c>
      <c r="G81" s="40">
        <v>0</v>
      </c>
      <c r="H81" s="40"/>
      <c r="I81" s="40"/>
      <c r="J81" s="22"/>
    </row>
    <row r="82" spans="1:10" x14ac:dyDescent="0.35">
      <c r="A82" s="22"/>
      <c r="B82" s="4"/>
      <c r="C82" s="4">
        <v>6</v>
      </c>
      <c r="D82" s="5" t="s">
        <v>241</v>
      </c>
      <c r="E82" s="388">
        <v>1780</v>
      </c>
      <c r="F82" s="40">
        <v>1780</v>
      </c>
      <c r="G82" s="40">
        <v>0</v>
      </c>
      <c r="H82" s="40"/>
      <c r="I82" s="40"/>
      <c r="J82" s="22"/>
    </row>
    <row r="83" spans="1:10" x14ac:dyDescent="0.35">
      <c r="A83" s="22"/>
      <c r="B83" s="4"/>
      <c r="C83" s="4">
        <v>7</v>
      </c>
      <c r="D83" s="5" t="s">
        <v>242</v>
      </c>
      <c r="E83" s="388">
        <v>1305</v>
      </c>
      <c r="F83" s="40">
        <v>1305</v>
      </c>
      <c r="G83" s="40">
        <v>0</v>
      </c>
      <c r="H83" s="40"/>
      <c r="I83" s="40"/>
      <c r="J83" s="22"/>
    </row>
    <row r="84" spans="1:10" s="1" customFormat="1" x14ac:dyDescent="0.35">
      <c r="A84" s="208"/>
      <c r="B84" s="409" t="s">
        <v>804</v>
      </c>
      <c r="C84" s="410"/>
      <c r="D84" s="411"/>
      <c r="E84" s="383">
        <f>SUM(E77:E83)</f>
        <v>13519</v>
      </c>
      <c r="F84" s="205">
        <f>SUM(F77:F83)</f>
        <v>13519</v>
      </c>
      <c r="G84" s="205">
        <f>SUM(G77:G83)</f>
        <v>0</v>
      </c>
      <c r="H84" s="206">
        <f>E84-G84</f>
        <v>13519</v>
      </c>
      <c r="I84" s="206">
        <f>G84+H84</f>
        <v>13519</v>
      </c>
      <c r="J84" s="208"/>
    </row>
    <row r="85" spans="1:10" x14ac:dyDescent="0.35">
      <c r="A85" s="22"/>
      <c r="B85" s="4" t="s">
        <v>34</v>
      </c>
      <c r="C85" s="4">
        <v>1</v>
      </c>
      <c r="D85" s="5" t="s">
        <v>34</v>
      </c>
      <c r="E85" s="388">
        <v>278</v>
      </c>
      <c r="F85" s="40">
        <v>278</v>
      </c>
      <c r="G85" s="40">
        <v>0</v>
      </c>
      <c r="H85" s="40"/>
      <c r="I85" s="40"/>
      <c r="J85" s="22"/>
    </row>
    <row r="86" spans="1:10" x14ac:dyDescent="0.35">
      <c r="A86" s="22"/>
      <c r="B86" s="4"/>
      <c r="C86" s="4">
        <v>2</v>
      </c>
      <c r="D86" s="5" t="s">
        <v>34</v>
      </c>
      <c r="E86" s="388">
        <v>229</v>
      </c>
      <c r="F86" s="40">
        <v>229</v>
      </c>
      <c r="G86" s="40">
        <v>0</v>
      </c>
      <c r="H86" s="40"/>
      <c r="I86" s="40"/>
      <c r="J86" s="22"/>
    </row>
    <row r="87" spans="1:10" x14ac:dyDescent="0.35">
      <c r="A87" s="22"/>
      <c r="B87" s="4"/>
      <c r="C87" s="4">
        <v>3</v>
      </c>
      <c r="D87" s="5" t="s">
        <v>34</v>
      </c>
      <c r="E87" s="388">
        <v>3116</v>
      </c>
      <c r="F87" s="40">
        <v>5660</v>
      </c>
      <c r="G87" s="40">
        <v>0</v>
      </c>
      <c r="H87" s="40"/>
      <c r="I87" s="40"/>
      <c r="J87" s="22"/>
    </row>
    <row r="88" spans="1:10" x14ac:dyDescent="0.35">
      <c r="A88" s="22"/>
      <c r="B88" s="4"/>
      <c r="C88" s="4">
        <v>4</v>
      </c>
      <c r="D88" s="5" t="s">
        <v>243</v>
      </c>
      <c r="E88" s="388">
        <v>4247</v>
      </c>
      <c r="F88" s="40">
        <v>31723</v>
      </c>
      <c r="G88" s="40">
        <v>0</v>
      </c>
      <c r="H88" s="40"/>
      <c r="I88" s="40"/>
      <c r="J88" s="22"/>
    </row>
    <row r="89" spans="1:10" x14ac:dyDescent="0.35">
      <c r="A89" s="22"/>
      <c r="B89" s="4"/>
      <c r="C89" s="4">
        <v>5</v>
      </c>
      <c r="D89" s="5" t="s">
        <v>34</v>
      </c>
      <c r="E89" s="388">
        <v>494</v>
      </c>
      <c r="F89" s="40">
        <v>497</v>
      </c>
      <c r="G89" s="40">
        <v>0</v>
      </c>
      <c r="H89" s="40"/>
      <c r="I89" s="40"/>
      <c r="J89" s="22"/>
    </row>
    <row r="90" spans="1:10" x14ac:dyDescent="0.35">
      <c r="A90" s="22"/>
      <c r="B90" s="4"/>
      <c r="C90" s="4">
        <v>6</v>
      </c>
      <c r="D90" s="5" t="s">
        <v>244</v>
      </c>
      <c r="E90" s="388">
        <v>1249</v>
      </c>
      <c r="F90" s="40">
        <v>1249</v>
      </c>
      <c r="G90" s="40">
        <v>0</v>
      </c>
      <c r="H90" s="40"/>
      <c r="I90" s="40"/>
      <c r="J90" s="22"/>
    </row>
    <row r="91" spans="1:10" x14ac:dyDescent="0.35">
      <c r="A91" s="22"/>
      <c r="B91" s="4"/>
      <c r="C91" s="4">
        <v>7</v>
      </c>
      <c r="D91" s="5" t="s">
        <v>34</v>
      </c>
      <c r="E91" s="388">
        <v>1784</v>
      </c>
      <c r="F91" s="40">
        <v>1784</v>
      </c>
      <c r="G91" s="40">
        <v>0</v>
      </c>
      <c r="H91" s="40"/>
      <c r="I91" s="40"/>
      <c r="J91" s="22"/>
    </row>
    <row r="92" spans="1:10" x14ac:dyDescent="0.35">
      <c r="A92" s="22"/>
      <c r="B92" s="4"/>
      <c r="C92" s="4">
        <v>8</v>
      </c>
      <c r="D92" s="5" t="s">
        <v>245</v>
      </c>
      <c r="E92" s="388">
        <v>2158</v>
      </c>
      <c r="F92" s="40">
        <v>2158</v>
      </c>
      <c r="G92" s="40">
        <v>0</v>
      </c>
      <c r="H92" s="40"/>
      <c r="I92" s="40"/>
      <c r="J92" s="22"/>
    </row>
    <row r="93" spans="1:10" x14ac:dyDescent="0.35">
      <c r="A93" s="22"/>
      <c r="B93" s="4"/>
      <c r="C93" s="4">
        <v>9</v>
      </c>
      <c r="D93" s="5" t="s">
        <v>246</v>
      </c>
      <c r="E93" s="388">
        <v>2794</v>
      </c>
      <c r="F93" s="40">
        <v>473</v>
      </c>
      <c r="G93" s="40">
        <v>0</v>
      </c>
      <c r="H93" s="40"/>
      <c r="I93" s="40"/>
      <c r="J93" s="22"/>
    </row>
    <row r="94" spans="1:10" x14ac:dyDescent="0.35">
      <c r="A94" s="22"/>
      <c r="B94" s="4"/>
      <c r="C94" s="4">
        <v>10</v>
      </c>
      <c r="D94" s="5" t="s">
        <v>247</v>
      </c>
      <c r="E94" s="388">
        <v>4144</v>
      </c>
      <c r="F94" s="40">
        <v>4445</v>
      </c>
      <c r="G94" s="40">
        <v>0</v>
      </c>
      <c r="H94" s="40"/>
      <c r="I94" s="40"/>
      <c r="J94" s="22"/>
    </row>
    <row r="95" spans="1:10" x14ac:dyDescent="0.35">
      <c r="A95" s="22"/>
      <c r="B95" s="4"/>
      <c r="C95" s="4">
        <v>11</v>
      </c>
      <c r="D95" s="5" t="s">
        <v>248</v>
      </c>
      <c r="E95" s="388">
        <v>3094</v>
      </c>
      <c r="F95" s="40">
        <v>3094</v>
      </c>
      <c r="G95" s="40">
        <v>0</v>
      </c>
      <c r="H95" s="40"/>
      <c r="I95" s="40"/>
      <c r="J95" s="22"/>
    </row>
    <row r="96" spans="1:10" s="1" customFormat="1" x14ac:dyDescent="0.35">
      <c r="A96" s="208"/>
      <c r="B96" s="409" t="s">
        <v>805</v>
      </c>
      <c r="C96" s="410"/>
      <c r="D96" s="411"/>
      <c r="E96" s="383">
        <f>SUM(E85:E95)</f>
        <v>23587</v>
      </c>
      <c r="F96" s="205">
        <f>SUM(F85:F95)</f>
        <v>51590</v>
      </c>
      <c r="G96" s="205">
        <f t="shared" ref="G96" si="5">SUM(G85:G95)</f>
        <v>0</v>
      </c>
      <c r="H96" s="206">
        <f>E96-G96</f>
        <v>23587</v>
      </c>
      <c r="I96" s="206">
        <f>H96+G96</f>
        <v>23587</v>
      </c>
      <c r="J96" s="208"/>
    </row>
    <row r="97" spans="1:10" x14ac:dyDescent="0.35">
      <c r="A97" s="22"/>
      <c r="B97" s="4" t="s">
        <v>249</v>
      </c>
      <c r="C97" s="4">
        <v>1</v>
      </c>
      <c r="D97" s="5" t="s">
        <v>249</v>
      </c>
      <c r="E97" s="388">
        <v>2321</v>
      </c>
      <c r="F97" s="40">
        <v>2321</v>
      </c>
      <c r="G97" s="40">
        <v>0</v>
      </c>
      <c r="H97" s="40"/>
      <c r="I97" s="40"/>
      <c r="J97" s="22"/>
    </row>
    <row r="98" spans="1:10" x14ac:dyDescent="0.35">
      <c r="A98" s="22"/>
      <c r="B98" s="4"/>
      <c r="C98" s="4">
        <v>2</v>
      </c>
      <c r="D98" s="5" t="s">
        <v>250</v>
      </c>
      <c r="E98" s="388">
        <v>1062</v>
      </c>
      <c r="F98" s="40">
        <v>1062</v>
      </c>
      <c r="G98" s="40">
        <v>0</v>
      </c>
      <c r="H98" s="40"/>
      <c r="I98" s="40"/>
      <c r="J98" s="22"/>
    </row>
    <row r="99" spans="1:10" x14ac:dyDescent="0.35">
      <c r="A99" s="22"/>
      <c r="B99" s="4"/>
      <c r="C99" s="4">
        <v>3</v>
      </c>
      <c r="D99" s="5" t="s">
        <v>250</v>
      </c>
      <c r="E99" s="388">
        <v>3961</v>
      </c>
      <c r="F99" s="40">
        <v>3961</v>
      </c>
      <c r="G99" s="40">
        <v>0</v>
      </c>
      <c r="H99" s="40"/>
      <c r="I99" s="40"/>
      <c r="J99" s="22"/>
    </row>
    <row r="100" spans="1:10" x14ac:dyDescent="0.35">
      <c r="A100" s="22"/>
      <c r="B100" s="4"/>
      <c r="C100" s="4">
        <v>4</v>
      </c>
      <c r="D100" s="5" t="s">
        <v>251</v>
      </c>
      <c r="E100" s="388">
        <v>1255</v>
      </c>
      <c r="F100" s="40">
        <v>1255</v>
      </c>
      <c r="G100" s="40">
        <v>0</v>
      </c>
      <c r="H100" s="40"/>
      <c r="I100" s="40"/>
      <c r="J100" s="22"/>
    </row>
    <row r="101" spans="1:10" x14ac:dyDescent="0.35">
      <c r="A101" s="22"/>
      <c r="B101" s="4"/>
      <c r="C101" s="4">
        <v>5</v>
      </c>
      <c r="D101" s="5" t="s">
        <v>252</v>
      </c>
      <c r="E101" s="388">
        <v>1016</v>
      </c>
      <c r="F101" s="40">
        <v>1016</v>
      </c>
      <c r="G101" s="40">
        <v>0</v>
      </c>
      <c r="H101" s="40"/>
      <c r="I101" s="40"/>
      <c r="J101" s="22"/>
    </row>
    <row r="102" spans="1:10" x14ac:dyDescent="0.35">
      <c r="A102" s="53"/>
      <c r="B102" s="27"/>
      <c r="C102" s="27">
        <v>6</v>
      </c>
      <c r="D102" s="28" t="s">
        <v>253</v>
      </c>
      <c r="E102" s="389">
        <v>706</v>
      </c>
      <c r="F102" s="75">
        <v>706</v>
      </c>
      <c r="G102" s="75">
        <v>0</v>
      </c>
      <c r="H102" s="75"/>
      <c r="I102" s="75"/>
      <c r="J102" s="53"/>
    </row>
    <row r="103" spans="1:10" x14ac:dyDescent="0.35">
      <c r="A103" s="22"/>
      <c r="B103" s="4"/>
      <c r="C103" s="4">
        <v>7</v>
      </c>
      <c r="D103" s="5" t="s">
        <v>253</v>
      </c>
      <c r="E103" s="388">
        <v>725</v>
      </c>
      <c r="F103" s="40">
        <v>725</v>
      </c>
      <c r="G103" s="40">
        <v>0</v>
      </c>
      <c r="H103" s="40"/>
      <c r="I103" s="40"/>
      <c r="J103" s="22"/>
    </row>
    <row r="104" spans="1:10" x14ac:dyDescent="0.35">
      <c r="A104" s="22"/>
      <c r="B104" s="4"/>
      <c r="C104" s="4">
        <v>8</v>
      </c>
      <c r="D104" s="5" t="s">
        <v>249</v>
      </c>
      <c r="E104" s="388">
        <v>560</v>
      </c>
      <c r="F104" s="40">
        <v>560</v>
      </c>
      <c r="G104" s="40">
        <v>0</v>
      </c>
      <c r="H104" s="40"/>
      <c r="I104" s="40"/>
      <c r="J104" s="22"/>
    </row>
    <row r="105" spans="1:10" x14ac:dyDescent="0.35">
      <c r="A105" s="22"/>
      <c r="B105" s="4"/>
      <c r="C105" s="4">
        <v>9</v>
      </c>
      <c r="D105" s="5" t="s">
        <v>885</v>
      </c>
      <c r="E105" s="388">
        <v>990</v>
      </c>
      <c r="F105" s="40">
        <v>990</v>
      </c>
      <c r="G105" s="40">
        <v>0</v>
      </c>
      <c r="H105" s="40"/>
      <c r="I105" s="40"/>
      <c r="J105" s="22"/>
    </row>
    <row r="106" spans="1:10" s="1" customFormat="1" x14ac:dyDescent="0.35">
      <c r="A106" s="208"/>
      <c r="B106" s="409" t="s">
        <v>806</v>
      </c>
      <c r="C106" s="410"/>
      <c r="D106" s="411"/>
      <c r="E106" s="383">
        <f>SUM(E97:E105)</f>
        <v>12596</v>
      </c>
      <c r="F106" s="205">
        <f>SUM(F97:F105)</f>
        <v>12596</v>
      </c>
      <c r="G106" s="205">
        <f>SUM(G97:G105)</f>
        <v>0</v>
      </c>
      <c r="H106" s="206">
        <f>E106-G106</f>
        <v>12596</v>
      </c>
      <c r="I106" s="206">
        <f>G106+H106</f>
        <v>12596</v>
      </c>
      <c r="J106" s="208"/>
    </row>
    <row r="107" spans="1:10" x14ac:dyDescent="0.35">
      <c r="A107" s="22"/>
      <c r="B107" s="4" t="s">
        <v>254</v>
      </c>
      <c r="C107" s="4">
        <v>1</v>
      </c>
      <c r="D107" s="5" t="s">
        <v>255</v>
      </c>
      <c r="E107" s="388">
        <v>920</v>
      </c>
      <c r="F107" s="40">
        <v>920</v>
      </c>
      <c r="G107" s="40">
        <v>0</v>
      </c>
      <c r="H107" s="40"/>
      <c r="I107" s="40"/>
      <c r="J107" s="22"/>
    </row>
    <row r="108" spans="1:10" x14ac:dyDescent="0.35">
      <c r="A108" s="22"/>
      <c r="B108" s="4"/>
      <c r="C108" s="4">
        <v>2</v>
      </c>
      <c r="D108" s="5" t="s">
        <v>255</v>
      </c>
      <c r="E108" s="388">
        <v>1566</v>
      </c>
      <c r="F108" s="40">
        <v>1566</v>
      </c>
      <c r="G108" s="40">
        <v>0</v>
      </c>
      <c r="H108" s="40"/>
      <c r="I108" s="40"/>
      <c r="J108" s="22"/>
    </row>
    <row r="109" spans="1:10" x14ac:dyDescent="0.35">
      <c r="A109" s="22"/>
      <c r="B109" s="4"/>
      <c r="C109" s="4">
        <v>3</v>
      </c>
      <c r="D109" s="5" t="s">
        <v>256</v>
      </c>
      <c r="E109" s="388">
        <v>1035</v>
      </c>
      <c r="F109" s="40">
        <v>1035</v>
      </c>
      <c r="G109" s="40">
        <v>0</v>
      </c>
      <c r="H109" s="40"/>
      <c r="I109" s="40"/>
      <c r="J109" s="22"/>
    </row>
    <row r="110" spans="1:10" x14ac:dyDescent="0.35">
      <c r="A110" s="22"/>
      <c r="B110" s="4"/>
      <c r="C110" s="4">
        <v>4</v>
      </c>
      <c r="D110" s="5" t="s">
        <v>256</v>
      </c>
      <c r="E110" s="388">
        <v>1071</v>
      </c>
      <c r="F110" s="40">
        <v>1071</v>
      </c>
      <c r="G110" s="40">
        <v>0</v>
      </c>
      <c r="H110" s="40"/>
      <c r="I110" s="40"/>
      <c r="J110" s="22"/>
    </row>
    <row r="111" spans="1:10" x14ac:dyDescent="0.35">
      <c r="A111" s="22"/>
      <c r="B111" s="4"/>
      <c r="C111" s="4">
        <v>5</v>
      </c>
      <c r="D111" s="5" t="s">
        <v>255</v>
      </c>
      <c r="E111" s="388">
        <v>1327</v>
      </c>
      <c r="F111" s="40">
        <v>1327</v>
      </c>
      <c r="G111" s="40">
        <v>0</v>
      </c>
      <c r="H111" s="40"/>
      <c r="I111" s="40"/>
      <c r="J111" s="22"/>
    </row>
    <row r="112" spans="1:10" x14ac:dyDescent="0.35">
      <c r="A112" s="22"/>
      <c r="B112" s="4"/>
      <c r="C112" s="4">
        <v>6</v>
      </c>
      <c r="D112" s="5" t="s">
        <v>254</v>
      </c>
      <c r="E112" s="388">
        <v>1511</v>
      </c>
      <c r="F112" s="40">
        <v>1511</v>
      </c>
      <c r="G112" s="40">
        <v>0</v>
      </c>
      <c r="H112" s="40"/>
      <c r="I112" s="40"/>
      <c r="J112" s="22"/>
    </row>
    <row r="113" spans="1:10" x14ac:dyDescent="0.35">
      <c r="A113" s="22"/>
      <c r="B113" s="4"/>
      <c r="C113" s="4">
        <v>7</v>
      </c>
      <c r="D113" s="5" t="s">
        <v>18</v>
      </c>
      <c r="E113" s="388">
        <v>2565</v>
      </c>
      <c r="F113" s="40">
        <v>2565</v>
      </c>
      <c r="G113" s="40">
        <v>0</v>
      </c>
      <c r="H113" s="40"/>
      <c r="I113" s="40"/>
      <c r="J113" s="22"/>
    </row>
    <row r="114" spans="1:10" x14ac:dyDescent="0.35">
      <c r="A114" s="22"/>
      <c r="B114" s="4"/>
      <c r="C114" s="4">
        <v>8</v>
      </c>
      <c r="D114" s="5" t="s">
        <v>257</v>
      </c>
      <c r="E114" s="388">
        <v>1878</v>
      </c>
      <c r="F114" s="40">
        <v>1878</v>
      </c>
      <c r="G114" s="40">
        <v>0</v>
      </c>
      <c r="H114" s="40"/>
      <c r="I114" s="40"/>
      <c r="J114" s="22"/>
    </row>
    <row r="115" spans="1:10" x14ac:dyDescent="0.35">
      <c r="A115" s="22"/>
      <c r="B115" s="4"/>
      <c r="C115" s="4">
        <v>9</v>
      </c>
      <c r="D115" s="5" t="s">
        <v>258</v>
      </c>
      <c r="E115" s="388">
        <v>1778</v>
      </c>
      <c r="F115" s="40">
        <v>1778</v>
      </c>
      <c r="G115" s="40">
        <v>0</v>
      </c>
      <c r="H115" s="40"/>
      <c r="I115" s="40"/>
      <c r="J115" s="22"/>
    </row>
    <row r="116" spans="1:10" x14ac:dyDescent="0.35">
      <c r="A116" s="22"/>
      <c r="B116" s="4"/>
      <c r="C116" s="4">
        <v>10</v>
      </c>
      <c r="D116" s="5" t="s">
        <v>259</v>
      </c>
      <c r="E116" s="388">
        <v>1398</v>
      </c>
      <c r="F116" s="40">
        <v>1398</v>
      </c>
      <c r="G116" s="40">
        <v>0</v>
      </c>
      <c r="H116" s="40"/>
      <c r="I116" s="40"/>
      <c r="J116" s="22"/>
    </row>
    <row r="117" spans="1:10" s="1" customFormat="1" x14ac:dyDescent="0.35">
      <c r="A117" s="208"/>
      <c r="B117" s="409" t="s">
        <v>807</v>
      </c>
      <c r="C117" s="410"/>
      <c r="D117" s="411"/>
      <c r="E117" s="383">
        <f>SUM(E107:E116)</f>
        <v>15049</v>
      </c>
      <c r="F117" s="205">
        <f>SUM(F107:F116)</f>
        <v>15049</v>
      </c>
      <c r="G117" s="205">
        <f t="shared" ref="G117" si="6">SUM(G107:G116)</f>
        <v>0</v>
      </c>
      <c r="H117" s="206">
        <f>E117-G117</f>
        <v>15049</v>
      </c>
      <c r="I117" s="206">
        <f>G117+H117</f>
        <v>15049</v>
      </c>
      <c r="J117" s="208"/>
    </row>
    <row r="118" spans="1:10" x14ac:dyDescent="0.35">
      <c r="A118" s="22"/>
      <c r="B118" s="4" t="s">
        <v>260</v>
      </c>
      <c r="C118" s="4">
        <v>1</v>
      </c>
      <c r="D118" s="5" t="s">
        <v>260</v>
      </c>
      <c r="E118" s="388">
        <v>1979</v>
      </c>
      <c r="F118" s="40">
        <v>1979</v>
      </c>
      <c r="G118" s="40">
        <v>0</v>
      </c>
      <c r="H118" s="40"/>
      <c r="I118" s="40"/>
      <c r="J118" s="22"/>
    </row>
    <row r="119" spans="1:10" x14ac:dyDescent="0.35">
      <c r="A119" s="22"/>
      <c r="B119" s="4"/>
      <c r="C119" s="4">
        <v>2</v>
      </c>
      <c r="D119" s="5" t="s">
        <v>260</v>
      </c>
      <c r="E119" s="388">
        <v>2019</v>
      </c>
      <c r="F119" s="40">
        <v>2019</v>
      </c>
      <c r="G119" s="40">
        <v>0</v>
      </c>
      <c r="H119" s="40"/>
      <c r="I119" s="40"/>
      <c r="J119" s="22"/>
    </row>
    <row r="120" spans="1:10" x14ac:dyDescent="0.35">
      <c r="A120" s="22"/>
      <c r="B120" s="4"/>
      <c r="C120" s="4">
        <v>3</v>
      </c>
      <c r="D120" s="5" t="s">
        <v>260</v>
      </c>
      <c r="E120" s="388">
        <v>2851</v>
      </c>
      <c r="F120" s="40">
        <v>2851</v>
      </c>
      <c r="G120" s="40">
        <v>0</v>
      </c>
      <c r="H120" s="40"/>
      <c r="I120" s="40"/>
      <c r="J120" s="22"/>
    </row>
    <row r="121" spans="1:10" x14ac:dyDescent="0.35">
      <c r="A121" s="22"/>
      <c r="B121" s="4"/>
      <c r="C121" s="4">
        <v>4</v>
      </c>
      <c r="D121" s="5" t="s">
        <v>261</v>
      </c>
      <c r="E121" s="388">
        <v>4146</v>
      </c>
      <c r="F121" s="40">
        <v>4146</v>
      </c>
      <c r="G121" s="40">
        <v>0</v>
      </c>
      <c r="H121" s="40"/>
      <c r="I121" s="40"/>
      <c r="J121" s="22"/>
    </row>
    <row r="122" spans="1:10" x14ac:dyDescent="0.35">
      <c r="A122" s="53"/>
      <c r="B122" s="27"/>
      <c r="C122" s="27">
        <v>5</v>
      </c>
      <c r="D122" s="28" t="s">
        <v>262</v>
      </c>
      <c r="E122" s="389">
        <v>4851</v>
      </c>
      <c r="F122" s="75">
        <v>4851</v>
      </c>
      <c r="G122" s="75">
        <v>0</v>
      </c>
      <c r="H122" s="75"/>
      <c r="I122" s="75"/>
      <c r="J122" s="53"/>
    </row>
    <row r="123" spans="1:10" x14ac:dyDescent="0.35">
      <c r="A123" s="53"/>
      <c r="B123" s="27"/>
      <c r="C123" s="27">
        <v>6</v>
      </c>
      <c r="D123" s="28" t="s">
        <v>263</v>
      </c>
      <c r="E123" s="389">
        <v>3068</v>
      </c>
      <c r="F123" s="75">
        <v>3068</v>
      </c>
      <c r="G123" s="75">
        <v>0</v>
      </c>
      <c r="H123" s="75"/>
      <c r="I123" s="75"/>
      <c r="J123" s="53"/>
    </row>
    <row r="124" spans="1:10" x14ac:dyDescent="0.35">
      <c r="A124" s="22"/>
      <c r="B124" s="4"/>
      <c r="C124" s="4">
        <v>7</v>
      </c>
      <c r="D124" s="5" t="s">
        <v>264</v>
      </c>
      <c r="E124" s="388">
        <v>5492</v>
      </c>
      <c r="F124" s="40">
        <v>5492</v>
      </c>
      <c r="G124" s="40">
        <v>0</v>
      </c>
      <c r="H124" s="40"/>
      <c r="I124" s="40"/>
      <c r="J124" s="22"/>
    </row>
    <row r="125" spans="1:10" x14ac:dyDescent="0.35">
      <c r="A125" s="22"/>
      <c r="B125" s="4"/>
      <c r="C125" s="4">
        <v>8</v>
      </c>
      <c r="D125" s="5" t="s">
        <v>265</v>
      </c>
      <c r="E125" s="388">
        <v>1783</v>
      </c>
      <c r="F125" s="40">
        <v>1783</v>
      </c>
      <c r="G125" s="40">
        <v>0</v>
      </c>
      <c r="H125" s="40"/>
      <c r="I125" s="40"/>
      <c r="J125" s="22"/>
    </row>
    <row r="126" spans="1:10" s="1" customFormat="1" x14ac:dyDescent="0.35">
      <c r="A126" s="208"/>
      <c r="B126" s="409" t="s">
        <v>808</v>
      </c>
      <c r="C126" s="410"/>
      <c r="D126" s="411"/>
      <c r="E126" s="383">
        <f>SUM(E118:E125)</f>
        <v>26189</v>
      </c>
      <c r="F126" s="205">
        <f>SUM(F118:F125)</f>
        <v>26189</v>
      </c>
      <c r="G126" s="205">
        <f>SUM(G118:G125)</f>
        <v>0</v>
      </c>
      <c r="H126" s="206">
        <f>E126-G126</f>
        <v>26189</v>
      </c>
      <c r="I126" s="206">
        <f>G126+H126</f>
        <v>26189</v>
      </c>
      <c r="J126" s="208"/>
    </row>
    <row r="127" spans="1:10" x14ac:dyDescent="0.35">
      <c r="A127" s="22"/>
      <c r="B127" s="110" t="s">
        <v>266</v>
      </c>
      <c r="C127" s="4">
        <v>1</v>
      </c>
      <c r="D127" s="5" t="s">
        <v>267</v>
      </c>
      <c r="E127" s="388">
        <v>2800</v>
      </c>
      <c r="F127" s="40">
        <v>2800</v>
      </c>
      <c r="G127" s="40">
        <v>0</v>
      </c>
      <c r="H127" s="40"/>
      <c r="I127" s="40"/>
      <c r="J127" s="22"/>
    </row>
    <row r="128" spans="1:10" x14ac:dyDescent="0.35">
      <c r="A128" s="22"/>
      <c r="B128" s="111"/>
      <c r="C128" s="4">
        <v>2</v>
      </c>
      <c r="D128" s="5" t="s">
        <v>268</v>
      </c>
      <c r="E128" s="388">
        <v>3125</v>
      </c>
      <c r="F128" s="40">
        <v>3125</v>
      </c>
      <c r="G128" s="40">
        <v>0</v>
      </c>
      <c r="H128" s="40"/>
      <c r="I128" s="40"/>
      <c r="J128" s="22"/>
    </row>
    <row r="129" spans="1:10" x14ac:dyDescent="0.35">
      <c r="A129" s="22"/>
      <c r="B129" s="4"/>
      <c r="C129" s="4">
        <v>3</v>
      </c>
      <c r="D129" s="5" t="s">
        <v>269</v>
      </c>
      <c r="E129" s="388">
        <v>3328</v>
      </c>
      <c r="F129" s="40">
        <v>3328</v>
      </c>
      <c r="G129" s="40">
        <v>0</v>
      </c>
      <c r="H129" s="40"/>
      <c r="I129" s="40"/>
      <c r="J129" s="22"/>
    </row>
    <row r="130" spans="1:10" x14ac:dyDescent="0.35">
      <c r="A130" s="22"/>
      <c r="B130" s="4"/>
      <c r="C130" s="4">
        <v>4</v>
      </c>
      <c r="D130" s="5" t="s">
        <v>266</v>
      </c>
      <c r="E130" s="388">
        <v>3328</v>
      </c>
      <c r="F130" s="40">
        <v>3328</v>
      </c>
      <c r="G130" s="40">
        <v>0</v>
      </c>
      <c r="H130" s="40"/>
      <c r="I130" s="40"/>
      <c r="J130" s="22"/>
    </row>
    <row r="131" spans="1:10" x14ac:dyDescent="0.35">
      <c r="A131" s="22"/>
      <c r="B131" s="4"/>
      <c r="C131" s="4">
        <v>5</v>
      </c>
      <c r="D131" s="5" t="s">
        <v>270</v>
      </c>
      <c r="E131" s="388">
        <v>8125</v>
      </c>
      <c r="F131" s="40">
        <v>8125</v>
      </c>
      <c r="G131" s="40">
        <v>0</v>
      </c>
      <c r="H131" s="40"/>
      <c r="I131" s="40"/>
      <c r="J131" s="22"/>
    </row>
    <row r="132" spans="1:10" x14ac:dyDescent="0.35">
      <c r="A132" s="22"/>
      <c r="B132" s="4"/>
      <c r="C132" s="4">
        <v>6</v>
      </c>
      <c r="D132" s="5" t="s">
        <v>271</v>
      </c>
      <c r="E132" s="388">
        <v>5700</v>
      </c>
      <c r="F132" s="40">
        <v>5700</v>
      </c>
      <c r="G132" s="40">
        <v>0</v>
      </c>
      <c r="H132" s="40"/>
      <c r="I132" s="40"/>
      <c r="J132" s="22"/>
    </row>
    <row r="133" spans="1:10" x14ac:dyDescent="0.35">
      <c r="A133" s="22"/>
      <c r="B133" s="4"/>
      <c r="C133" s="4">
        <v>7</v>
      </c>
      <c r="D133" s="5" t="s">
        <v>272</v>
      </c>
      <c r="E133" s="388">
        <v>8750</v>
      </c>
      <c r="F133" s="40">
        <v>8750</v>
      </c>
      <c r="G133" s="40">
        <v>0</v>
      </c>
      <c r="H133" s="40"/>
      <c r="I133" s="40"/>
      <c r="J133" s="22"/>
    </row>
    <row r="134" spans="1:10" s="1" customFormat="1" x14ac:dyDescent="0.35">
      <c r="A134" s="208"/>
      <c r="B134" s="409" t="s">
        <v>809</v>
      </c>
      <c r="C134" s="410"/>
      <c r="D134" s="411"/>
      <c r="E134" s="383">
        <f>SUM(E127:E133)</f>
        <v>35156</v>
      </c>
      <c r="F134" s="205">
        <f>SUM(F127:F133)</f>
        <v>35156</v>
      </c>
      <c r="G134" s="205">
        <f t="shared" ref="G134" si="7">SUM(G127:G133)</f>
        <v>0</v>
      </c>
      <c r="H134" s="206">
        <f>E134-G134</f>
        <v>35156</v>
      </c>
      <c r="I134" s="206">
        <f>G134+H134</f>
        <v>35156</v>
      </c>
      <c r="J134" s="208"/>
    </row>
    <row r="135" spans="1:10" s="141" customFormat="1" x14ac:dyDescent="0.35">
      <c r="A135" s="139"/>
      <c r="B135" s="394" t="s">
        <v>785</v>
      </c>
      <c r="C135" s="394"/>
      <c r="D135" s="394"/>
      <c r="E135" s="385">
        <f>E12+E20+E32+E39+E48+E61+E76+E84+E96+E106+E117+E126+E134</f>
        <v>362040</v>
      </c>
      <c r="F135" s="142">
        <f>F12+F20+F32+F39+F48+F61+F76+F84+F96+F106+F117+F126+F134</f>
        <v>388817</v>
      </c>
      <c r="G135" s="142">
        <f>G12+G20+G32+G39+G48+G61+G76+G84+G96+G106+G117+G126+G134</f>
        <v>0</v>
      </c>
      <c r="H135" s="212">
        <f>E135-G135</f>
        <v>362040</v>
      </c>
      <c r="I135" s="212">
        <f>G135+H135</f>
        <v>362040</v>
      </c>
      <c r="J135" s="139"/>
    </row>
    <row r="136" spans="1:10" x14ac:dyDescent="0.35">
      <c r="I136" s="76"/>
    </row>
    <row r="137" spans="1:10" x14ac:dyDescent="0.35">
      <c r="D137" s="193" t="s">
        <v>877</v>
      </c>
    </row>
    <row r="139" spans="1:10" ht="23.25" x14ac:dyDescent="0.35">
      <c r="D139" s="308" t="s">
        <v>884</v>
      </c>
      <c r="E139" s="387"/>
      <c r="F139" s="311"/>
    </row>
  </sheetData>
  <mergeCells count="24">
    <mergeCell ref="B48:D48"/>
    <mergeCell ref="B117:D117"/>
    <mergeCell ref="B126:D126"/>
    <mergeCell ref="B134:D134"/>
    <mergeCell ref="B135:D135"/>
    <mergeCell ref="B61:D61"/>
    <mergeCell ref="B76:D76"/>
    <mergeCell ref="B84:D84"/>
    <mergeCell ref="B96:D96"/>
    <mergeCell ref="B106:D106"/>
    <mergeCell ref="A1:K1"/>
    <mergeCell ref="B12:D12"/>
    <mergeCell ref="B20:D20"/>
    <mergeCell ref="B32:D32"/>
    <mergeCell ref="B39:D39"/>
    <mergeCell ref="A2:J2"/>
    <mergeCell ref="A3:J3"/>
    <mergeCell ref="I4:I5"/>
    <mergeCell ref="A4:A5"/>
    <mergeCell ref="B4:B5"/>
    <mergeCell ref="C4:C5"/>
    <mergeCell ref="D4:D5"/>
    <mergeCell ref="F4:F5"/>
    <mergeCell ref="J4:J5"/>
  </mergeCells>
  <pageMargins left="0.70866141732283472" right="0.19685039370078741" top="0.74803149606299213" bottom="0.55118110236220474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60"/>
  <sheetViews>
    <sheetView workbookViewId="0">
      <pane ySplit="5" topLeftCell="A6" activePane="bottomLeft" state="frozen"/>
      <selection pane="bottomLeft" activeCell="G26" sqref="G26"/>
    </sheetView>
  </sheetViews>
  <sheetFormatPr defaultRowHeight="21" x14ac:dyDescent="0.35"/>
  <cols>
    <col min="1" max="1" width="8.25" style="2" customWidth="1"/>
    <col min="2" max="2" width="8.625" style="2" customWidth="1"/>
    <col min="3" max="3" width="7.5" style="2" customWidth="1"/>
    <col min="4" max="4" width="11.375" style="2" customWidth="1"/>
    <col min="5" max="5" width="16.625" style="2" customWidth="1"/>
    <col min="6" max="6" width="10.625" style="46" customWidth="1"/>
    <col min="7" max="7" width="12.75" style="7" customWidth="1"/>
    <col min="8" max="8" width="14.125" style="7" customWidth="1"/>
    <col min="9" max="9" width="11.125" style="51" customWidth="1"/>
    <col min="10" max="10" width="32.625" style="2" customWidth="1"/>
  </cols>
  <sheetData>
    <row r="1" spans="1:11" x14ac:dyDescent="0.35">
      <c r="A1" s="397" t="s">
        <v>883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x14ac:dyDescent="0.35">
      <c r="A2" s="397" t="s">
        <v>882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1" x14ac:dyDescent="0.35">
      <c r="A3" s="404" t="s">
        <v>8</v>
      </c>
      <c r="B3" s="404"/>
      <c r="C3" s="404"/>
      <c r="D3" s="404"/>
      <c r="E3" s="404"/>
      <c r="F3" s="404"/>
      <c r="G3" s="404"/>
      <c r="H3" s="404"/>
      <c r="I3" s="404"/>
      <c r="J3" s="404"/>
    </row>
    <row r="4" spans="1:11" ht="24" customHeight="1" x14ac:dyDescent="0.2">
      <c r="A4" s="401" t="s">
        <v>0</v>
      </c>
      <c r="B4" s="401" t="s">
        <v>1</v>
      </c>
      <c r="C4" s="401" t="s">
        <v>2</v>
      </c>
      <c r="D4" s="401" t="s">
        <v>3</v>
      </c>
      <c r="E4" s="186" t="s">
        <v>875</v>
      </c>
      <c r="F4" s="402" t="s">
        <v>881</v>
      </c>
      <c r="G4" s="54" t="s">
        <v>4</v>
      </c>
      <c r="H4" s="54" t="s">
        <v>111</v>
      </c>
      <c r="I4" s="401" t="s">
        <v>7</v>
      </c>
      <c r="J4" s="422" t="s">
        <v>6</v>
      </c>
    </row>
    <row r="5" spans="1:11" ht="18.75" x14ac:dyDescent="0.2">
      <c r="A5" s="401"/>
      <c r="B5" s="401"/>
      <c r="C5" s="401"/>
      <c r="D5" s="401"/>
      <c r="E5" s="188" t="s">
        <v>876</v>
      </c>
      <c r="F5" s="403"/>
      <c r="G5" s="55" t="s">
        <v>5</v>
      </c>
      <c r="H5" s="55" t="s">
        <v>5</v>
      </c>
      <c r="I5" s="401"/>
      <c r="J5" s="422"/>
    </row>
    <row r="6" spans="1:11" x14ac:dyDescent="0.35">
      <c r="A6" s="77" t="s">
        <v>9</v>
      </c>
      <c r="B6" s="157" t="s">
        <v>107</v>
      </c>
      <c r="C6" s="78" t="s">
        <v>10</v>
      </c>
      <c r="D6" s="93" t="s">
        <v>10</v>
      </c>
      <c r="E6" s="348"/>
      <c r="F6" s="168">
        <v>4031</v>
      </c>
      <c r="G6" s="169">
        <v>562</v>
      </c>
      <c r="H6" s="121">
        <v>3608</v>
      </c>
      <c r="I6" s="155">
        <f>G6+H6</f>
        <v>4170</v>
      </c>
      <c r="J6" s="94" t="s">
        <v>108</v>
      </c>
    </row>
    <row r="7" spans="1:11" x14ac:dyDescent="0.35">
      <c r="A7" s="12"/>
      <c r="B7" s="158" t="s">
        <v>9</v>
      </c>
      <c r="C7" s="13"/>
      <c r="D7" s="27"/>
      <c r="E7" s="27"/>
      <c r="F7" s="167"/>
      <c r="G7" s="29"/>
      <c r="H7" s="16"/>
      <c r="I7" s="123"/>
      <c r="J7" s="30"/>
    </row>
    <row r="8" spans="1:11" s="1" customFormat="1" ht="21.75" thickBot="1" x14ac:dyDescent="0.4">
      <c r="A8" s="268"/>
      <c r="B8" s="416" t="s">
        <v>810</v>
      </c>
      <c r="C8" s="417"/>
      <c r="D8" s="418"/>
      <c r="E8" s="353">
        <v>4170.1000000000004</v>
      </c>
      <c r="F8" s="354">
        <f>SUM(F6:F7)</f>
        <v>4031</v>
      </c>
      <c r="G8" s="355">
        <f t="shared" ref="G8" si="0">SUM(G6:G7)</f>
        <v>562</v>
      </c>
      <c r="H8" s="355">
        <f>E8-G8</f>
        <v>3608.1000000000004</v>
      </c>
      <c r="I8" s="355">
        <f>G8+H8</f>
        <v>4170.1000000000004</v>
      </c>
      <c r="J8" s="270"/>
    </row>
    <row r="9" spans="1:11" x14ac:dyDescent="0.35">
      <c r="A9" s="80"/>
      <c r="B9" s="356" t="s">
        <v>11</v>
      </c>
      <c r="C9" s="33">
        <v>1</v>
      </c>
      <c r="D9" s="329" t="s">
        <v>12</v>
      </c>
      <c r="E9" s="345"/>
      <c r="F9" s="330">
        <v>2587</v>
      </c>
      <c r="G9" s="331">
        <v>1058</v>
      </c>
      <c r="H9" s="331"/>
      <c r="I9" s="332"/>
      <c r="J9" s="82" t="s">
        <v>109</v>
      </c>
    </row>
    <row r="10" spans="1:11" x14ac:dyDescent="0.35">
      <c r="A10" s="83"/>
      <c r="B10" s="110"/>
      <c r="C10" s="4"/>
      <c r="D10" s="5"/>
      <c r="E10" s="112"/>
      <c r="F10" s="42"/>
      <c r="G10" s="6">
        <v>896</v>
      </c>
      <c r="H10" s="6"/>
      <c r="I10" s="47"/>
      <c r="J10" s="73" t="s">
        <v>108</v>
      </c>
    </row>
    <row r="11" spans="1:11" s="1" customFormat="1" ht="21.75" thickBot="1" x14ac:dyDescent="0.4">
      <c r="A11" s="84"/>
      <c r="B11" s="357"/>
      <c r="C11" s="31"/>
      <c r="D11" s="333"/>
      <c r="E11" s="350"/>
      <c r="F11" s="358"/>
      <c r="G11" s="335">
        <f>SUM(G9:G10)</f>
        <v>1954</v>
      </c>
      <c r="H11" s="336"/>
      <c r="I11" s="337"/>
      <c r="J11" s="86"/>
    </row>
    <row r="12" spans="1:11" x14ac:dyDescent="0.35">
      <c r="A12" s="80"/>
      <c r="B12" s="356"/>
      <c r="C12" s="33">
        <v>2</v>
      </c>
      <c r="D12" s="329" t="s">
        <v>11</v>
      </c>
      <c r="E12" s="345"/>
      <c r="F12" s="330">
        <v>1388</v>
      </c>
      <c r="G12" s="331">
        <v>845</v>
      </c>
      <c r="H12" s="331"/>
      <c r="I12" s="332"/>
      <c r="J12" s="82" t="s">
        <v>109</v>
      </c>
    </row>
    <row r="13" spans="1:11" x14ac:dyDescent="0.35">
      <c r="A13" s="83"/>
      <c r="B13" s="110"/>
      <c r="C13" s="4"/>
      <c r="D13" s="5"/>
      <c r="E13" s="112"/>
      <c r="F13" s="42"/>
      <c r="G13" s="6">
        <v>335</v>
      </c>
      <c r="H13" s="6"/>
      <c r="I13" s="47"/>
      <c r="J13" s="73" t="s">
        <v>108</v>
      </c>
    </row>
    <row r="14" spans="1:11" s="1" customFormat="1" ht="21.75" thickBot="1" x14ac:dyDescent="0.4">
      <c r="A14" s="84"/>
      <c r="B14" s="359"/>
      <c r="C14" s="31"/>
      <c r="D14" s="333"/>
      <c r="E14" s="350"/>
      <c r="F14" s="358"/>
      <c r="G14" s="335">
        <f>SUM(G12:G13)</f>
        <v>1180</v>
      </c>
      <c r="H14" s="336"/>
      <c r="I14" s="337"/>
      <c r="J14" s="86"/>
    </row>
    <row r="15" spans="1:11" x14ac:dyDescent="0.35">
      <c r="A15" s="53"/>
      <c r="B15" s="143"/>
      <c r="C15" s="65">
        <v>3</v>
      </c>
      <c r="D15" s="144" t="s">
        <v>13</v>
      </c>
      <c r="E15" s="344"/>
      <c r="F15" s="145">
        <v>1352</v>
      </c>
      <c r="G15" s="146">
        <v>437</v>
      </c>
      <c r="H15" s="146"/>
      <c r="I15" s="147"/>
      <c r="J15" s="66" t="s">
        <v>109</v>
      </c>
    </row>
    <row r="16" spans="1:11" ht="21.75" thickBot="1" x14ac:dyDescent="0.4">
      <c r="A16" s="77"/>
      <c r="B16" s="304"/>
      <c r="C16" s="78">
        <v>4</v>
      </c>
      <c r="D16" s="153" t="s">
        <v>14</v>
      </c>
      <c r="E16" s="343"/>
      <c r="F16" s="154">
        <v>953</v>
      </c>
      <c r="G16" s="121">
        <v>456</v>
      </c>
      <c r="H16" s="121"/>
      <c r="I16" s="155"/>
      <c r="J16" s="79" t="s">
        <v>109</v>
      </c>
    </row>
    <row r="17" spans="1:10" x14ac:dyDescent="0.35">
      <c r="A17" s="80"/>
      <c r="B17" s="362"/>
      <c r="C17" s="33">
        <v>5</v>
      </c>
      <c r="D17" s="329" t="s">
        <v>15</v>
      </c>
      <c r="E17" s="345"/>
      <c r="F17" s="330">
        <v>3456</v>
      </c>
      <c r="G17" s="331">
        <v>3136</v>
      </c>
      <c r="H17" s="331"/>
      <c r="I17" s="332"/>
      <c r="J17" s="82" t="s">
        <v>109</v>
      </c>
    </row>
    <row r="18" spans="1:10" ht="21.75" thickBot="1" x14ac:dyDescent="0.4">
      <c r="A18" s="84"/>
      <c r="B18" s="363"/>
      <c r="C18" s="31"/>
      <c r="D18" s="333"/>
      <c r="E18" s="350"/>
      <c r="F18" s="358"/>
      <c r="G18" s="336">
        <v>310</v>
      </c>
      <c r="H18" s="336"/>
      <c r="I18" s="337"/>
      <c r="J18" s="86" t="s">
        <v>108</v>
      </c>
    </row>
    <row r="19" spans="1:10" s="1" customFormat="1" x14ac:dyDescent="0.35">
      <c r="A19" s="53"/>
      <c r="B19" s="305"/>
      <c r="C19" s="27"/>
      <c r="D19" s="28"/>
      <c r="E19" s="252"/>
      <c r="F19" s="360"/>
      <c r="G19" s="361">
        <f>SUM(G17:G18)</f>
        <v>3446</v>
      </c>
      <c r="H19" s="29"/>
      <c r="I19" s="48"/>
      <c r="J19" s="30"/>
    </row>
    <row r="20" spans="1:10" x14ac:dyDescent="0.35">
      <c r="A20" s="22"/>
      <c r="B20" s="148"/>
      <c r="C20" s="149">
        <v>6</v>
      </c>
      <c r="D20" s="150" t="s">
        <v>16</v>
      </c>
      <c r="E20" s="346"/>
      <c r="F20" s="45">
        <v>2908</v>
      </c>
      <c r="G20" s="6">
        <v>2908</v>
      </c>
      <c r="H20" s="151"/>
      <c r="I20" s="152"/>
      <c r="J20" s="3" t="s">
        <v>108</v>
      </c>
    </row>
    <row r="21" spans="1:10" ht="21.75" thickBot="1" x14ac:dyDescent="0.4">
      <c r="A21" s="77"/>
      <c r="B21" s="304"/>
      <c r="C21" s="78">
        <v>7</v>
      </c>
      <c r="D21" s="153" t="s">
        <v>17</v>
      </c>
      <c r="E21" s="343"/>
      <c r="F21" s="116">
        <v>3555</v>
      </c>
      <c r="G21" s="121">
        <v>2451</v>
      </c>
      <c r="H21" s="121"/>
      <c r="I21" s="155"/>
      <c r="J21" s="79" t="s">
        <v>109</v>
      </c>
    </row>
    <row r="22" spans="1:10" x14ac:dyDescent="0.35">
      <c r="A22" s="80"/>
      <c r="B22" s="362"/>
      <c r="C22" s="33">
        <v>8</v>
      </c>
      <c r="D22" s="329" t="s">
        <v>18</v>
      </c>
      <c r="E22" s="345"/>
      <c r="F22" s="330">
        <v>2672</v>
      </c>
      <c r="G22" s="331">
        <v>1888</v>
      </c>
      <c r="H22" s="331"/>
      <c r="I22" s="332"/>
      <c r="J22" s="82" t="s">
        <v>109</v>
      </c>
    </row>
    <row r="23" spans="1:10" x14ac:dyDescent="0.35">
      <c r="A23" s="83"/>
      <c r="B23" s="303"/>
      <c r="C23" s="4"/>
      <c r="D23" s="5"/>
      <c r="E23" s="112"/>
      <c r="F23" s="42"/>
      <c r="G23" s="6">
        <v>310</v>
      </c>
      <c r="H23" s="6"/>
      <c r="I23" s="47"/>
      <c r="J23" s="73" t="s">
        <v>108</v>
      </c>
    </row>
    <row r="24" spans="1:10" s="1" customFormat="1" ht="21" customHeight="1" thickBot="1" x14ac:dyDescent="0.4">
      <c r="A24" s="84"/>
      <c r="B24" s="363"/>
      <c r="C24" s="31"/>
      <c r="D24" s="333"/>
      <c r="E24" s="350"/>
      <c r="F24" s="358"/>
      <c r="G24" s="335">
        <f>SUM(G22:G23)</f>
        <v>2198</v>
      </c>
      <c r="H24" s="336"/>
      <c r="I24" s="337"/>
      <c r="J24" s="86"/>
    </row>
    <row r="25" spans="1:10" x14ac:dyDescent="0.35">
      <c r="A25" s="53"/>
      <c r="B25" s="364"/>
      <c r="C25" s="120">
        <v>9</v>
      </c>
      <c r="D25" s="252" t="s">
        <v>19</v>
      </c>
      <c r="E25" s="316"/>
      <c r="F25" s="41">
        <v>2922</v>
      </c>
      <c r="G25" s="365">
        <v>2922</v>
      </c>
      <c r="H25" s="366"/>
      <c r="I25" s="367"/>
      <c r="J25" s="30" t="s">
        <v>109</v>
      </c>
    </row>
    <row r="26" spans="1:10" x14ac:dyDescent="0.35">
      <c r="A26" s="53"/>
      <c r="B26" s="53"/>
      <c r="C26" s="27">
        <v>10</v>
      </c>
      <c r="D26" s="28" t="s">
        <v>20</v>
      </c>
      <c r="E26" s="316"/>
      <c r="F26" s="41">
        <v>5231</v>
      </c>
      <c r="G26" s="29">
        <v>1346</v>
      </c>
      <c r="H26" s="29"/>
      <c r="I26" s="48"/>
      <c r="J26" s="30" t="s">
        <v>109</v>
      </c>
    </row>
    <row r="27" spans="1:10" ht="21.75" thickBot="1" x14ac:dyDescent="0.4">
      <c r="A27" s="77"/>
      <c r="B27" s="159"/>
      <c r="C27" s="160">
        <v>11</v>
      </c>
      <c r="D27" s="161" t="s">
        <v>21</v>
      </c>
      <c r="E27" s="343"/>
      <c r="F27" s="116">
        <v>1638</v>
      </c>
      <c r="G27" s="162">
        <v>1638</v>
      </c>
      <c r="H27" s="121"/>
      <c r="I27" s="155"/>
      <c r="J27" s="79" t="s">
        <v>109</v>
      </c>
    </row>
    <row r="28" spans="1:10" x14ac:dyDescent="0.35">
      <c r="A28" s="317"/>
      <c r="B28" s="318"/>
      <c r="C28" s="319">
        <v>12</v>
      </c>
      <c r="D28" s="320" t="s">
        <v>18</v>
      </c>
      <c r="E28" s="347"/>
      <c r="F28" s="321">
        <v>3467</v>
      </c>
      <c r="G28" s="322">
        <v>1441</v>
      </c>
      <c r="H28" s="322"/>
      <c r="I28" s="323"/>
      <c r="J28" s="68" t="s">
        <v>109</v>
      </c>
    </row>
    <row r="29" spans="1:10" x14ac:dyDescent="0.35">
      <c r="A29" s="72"/>
      <c r="B29" s="9"/>
      <c r="C29" s="10"/>
      <c r="D29" s="14"/>
      <c r="E29" s="351"/>
      <c r="F29" s="43"/>
      <c r="G29" s="15">
        <v>1130</v>
      </c>
      <c r="H29" s="15"/>
      <c r="I29" s="50"/>
      <c r="J29" s="128" t="s">
        <v>108</v>
      </c>
    </row>
    <row r="30" spans="1:10" s="1" customFormat="1" ht="21.75" customHeight="1" thickBot="1" x14ac:dyDescent="0.4">
      <c r="A30" s="69"/>
      <c r="B30" s="36"/>
      <c r="C30" s="35"/>
      <c r="D30" s="324"/>
      <c r="E30" s="352"/>
      <c r="F30" s="325"/>
      <c r="G30" s="326">
        <f>SUM(G28:G29)</f>
        <v>2571</v>
      </c>
      <c r="H30" s="327"/>
      <c r="I30" s="328"/>
      <c r="J30" s="70"/>
    </row>
    <row r="31" spans="1:10" x14ac:dyDescent="0.35">
      <c r="A31" s="64"/>
      <c r="B31" s="164"/>
      <c r="C31" s="165">
        <v>13</v>
      </c>
      <c r="D31" s="166" t="s">
        <v>22</v>
      </c>
      <c r="E31" s="344"/>
      <c r="F31" s="145">
        <v>2416</v>
      </c>
      <c r="G31" s="146">
        <v>2416</v>
      </c>
      <c r="H31" s="146"/>
      <c r="I31" s="146"/>
      <c r="J31" s="66" t="s">
        <v>109</v>
      </c>
    </row>
    <row r="32" spans="1:10" s="1" customFormat="1" x14ac:dyDescent="0.35">
      <c r="A32" s="208"/>
      <c r="B32" s="391" t="s">
        <v>811</v>
      </c>
      <c r="C32" s="392"/>
      <c r="D32" s="393"/>
      <c r="E32" s="210">
        <v>36614.550000000003</v>
      </c>
      <c r="F32" s="214">
        <f>SUM(F9:F31)</f>
        <v>34545</v>
      </c>
      <c r="G32" s="215">
        <f>G11+G14+G15+G16+G19+G20+G21+G24+G25+G26+G27+G30+G31</f>
        <v>25923</v>
      </c>
      <c r="H32" s="215">
        <f>E32-G32</f>
        <v>10691.550000000003</v>
      </c>
      <c r="I32" s="215">
        <f>G32+H32</f>
        <v>36614.550000000003</v>
      </c>
      <c r="J32" s="207"/>
    </row>
    <row r="33" spans="1:10" ht="24" customHeight="1" x14ac:dyDescent="0.35">
      <c r="A33" s="53"/>
      <c r="B33" s="423" t="s">
        <v>23</v>
      </c>
      <c r="C33" s="4">
        <v>1</v>
      </c>
      <c r="D33" s="5" t="s">
        <v>23</v>
      </c>
      <c r="E33" s="315"/>
      <c r="F33" s="45">
        <v>1398</v>
      </c>
      <c r="G33" s="47">
        <v>0</v>
      </c>
      <c r="H33" s="45"/>
      <c r="I33" s="45"/>
      <c r="J33" s="3"/>
    </row>
    <row r="34" spans="1:10" x14ac:dyDescent="0.35">
      <c r="A34" s="22"/>
      <c r="B34" s="424"/>
      <c r="C34" s="4">
        <v>2</v>
      </c>
      <c r="D34" s="5" t="s">
        <v>23</v>
      </c>
      <c r="E34" s="315"/>
      <c r="F34" s="45">
        <v>1781</v>
      </c>
      <c r="G34" s="47">
        <v>0</v>
      </c>
      <c r="H34" s="45"/>
      <c r="I34" s="45"/>
      <c r="J34" s="3"/>
    </row>
    <row r="35" spans="1:10" x14ac:dyDescent="0.35">
      <c r="A35" s="22"/>
      <c r="B35" s="22"/>
      <c r="C35" s="4">
        <v>3</v>
      </c>
      <c r="D35" s="5" t="s">
        <v>23</v>
      </c>
      <c r="E35" s="315"/>
      <c r="F35" s="45">
        <v>1499</v>
      </c>
      <c r="G35" s="47">
        <v>0</v>
      </c>
      <c r="H35" s="45"/>
      <c r="I35" s="45"/>
      <c r="J35" s="3"/>
    </row>
    <row r="36" spans="1:10" x14ac:dyDescent="0.35">
      <c r="A36" s="22"/>
      <c r="B36" s="22"/>
      <c r="C36" s="4">
        <v>4</v>
      </c>
      <c r="D36" s="5" t="s">
        <v>23</v>
      </c>
      <c r="E36" s="315"/>
      <c r="F36" s="45">
        <v>2210</v>
      </c>
      <c r="G36" s="47">
        <v>0</v>
      </c>
      <c r="H36" s="45"/>
      <c r="I36" s="45"/>
      <c r="J36" s="3"/>
    </row>
    <row r="37" spans="1:10" x14ac:dyDescent="0.35">
      <c r="A37" s="22"/>
      <c r="B37" s="156"/>
      <c r="C37" s="63">
        <v>5</v>
      </c>
      <c r="D37" s="112" t="s">
        <v>24</v>
      </c>
      <c r="E37" s="315"/>
      <c r="F37" s="45">
        <v>1942</v>
      </c>
      <c r="G37" s="6">
        <v>1942</v>
      </c>
      <c r="H37" s="6"/>
      <c r="I37" s="47"/>
      <c r="J37" s="3" t="s">
        <v>109</v>
      </c>
    </row>
    <row r="38" spans="1:10" x14ac:dyDescent="0.35">
      <c r="A38" s="22"/>
      <c r="B38" s="22"/>
      <c r="C38" s="4"/>
      <c r="D38" s="5"/>
      <c r="E38" s="112"/>
      <c r="F38" s="45"/>
      <c r="G38" s="6"/>
      <c r="H38" s="6"/>
      <c r="I38" s="47"/>
      <c r="J38" s="3" t="s">
        <v>108</v>
      </c>
    </row>
    <row r="39" spans="1:10" x14ac:dyDescent="0.35">
      <c r="A39" s="22"/>
      <c r="B39" s="22"/>
      <c r="C39" s="4">
        <v>6</v>
      </c>
      <c r="D39" s="5" t="s">
        <v>23</v>
      </c>
      <c r="E39" s="315"/>
      <c r="F39" s="45">
        <v>1543</v>
      </c>
      <c r="G39" s="6">
        <v>0</v>
      </c>
      <c r="H39" s="45"/>
      <c r="I39" s="45"/>
      <c r="J39" s="3"/>
    </row>
    <row r="40" spans="1:10" x14ac:dyDescent="0.35">
      <c r="A40" s="22"/>
      <c r="B40" s="22"/>
      <c r="C40" s="4">
        <v>7</v>
      </c>
      <c r="D40" s="5" t="s">
        <v>23</v>
      </c>
      <c r="E40" s="315"/>
      <c r="F40" s="45">
        <v>1586</v>
      </c>
      <c r="G40" s="6">
        <v>0</v>
      </c>
      <c r="H40" s="45"/>
      <c r="I40" s="45"/>
      <c r="J40" s="3"/>
    </row>
    <row r="41" spans="1:10" ht="21.75" thickBot="1" x14ac:dyDescent="0.4">
      <c r="A41" s="77"/>
      <c r="B41" s="77"/>
      <c r="C41" s="78">
        <v>8</v>
      </c>
      <c r="D41" s="153" t="s">
        <v>23</v>
      </c>
      <c r="E41" s="343"/>
      <c r="F41" s="116">
        <v>1542</v>
      </c>
      <c r="G41" s="121">
        <v>0</v>
      </c>
      <c r="H41" s="116"/>
      <c r="I41" s="116"/>
      <c r="J41" s="79"/>
    </row>
    <row r="42" spans="1:10" x14ac:dyDescent="0.35">
      <c r="A42" s="80"/>
      <c r="B42" s="81"/>
      <c r="C42" s="33">
        <v>9</v>
      </c>
      <c r="D42" s="329" t="s">
        <v>24</v>
      </c>
      <c r="E42" s="345"/>
      <c r="F42" s="330">
        <v>2753</v>
      </c>
      <c r="G42" s="331">
        <v>940</v>
      </c>
      <c r="H42" s="331"/>
      <c r="I42" s="332"/>
      <c r="J42" s="82" t="s">
        <v>109</v>
      </c>
    </row>
    <row r="43" spans="1:10" s="1" customFormat="1" ht="21.75" customHeight="1" x14ac:dyDescent="0.35">
      <c r="A43" s="83"/>
      <c r="B43" s="22"/>
      <c r="C43" s="4"/>
      <c r="D43" s="5"/>
      <c r="E43" s="112"/>
      <c r="F43" s="45"/>
      <c r="G43" s="6">
        <v>884</v>
      </c>
      <c r="H43" s="6"/>
      <c r="I43" s="47"/>
      <c r="J43" s="73" t="s">
        <v>108</v>
      </c>
    </row>
    <row r="44" spans="1:10" ht="24" customHeight="1" thickBot="1" x14ac:dyDescent="0.4">
      <c r="A44" s="84"/>
      <c r="B44" s="85"/>
      <c r="C44" s="31"/>
      <c r="D44" s="333"/>
      <c r="E44" s="350"/>
      <c r="F44" s="334"/>
      <c r="G44" s="335">
        <f>SUM(G42:G43)</f>
        <v>1824</v>
      </c>
      <c r="H44" s="336"/>
      <c r="I44" s="337"/>
      <c r="J44" s="86"/>
    </row>
    <row r="45" spans="1:10" s="1" customFormat="1" ht="24" customHeight="1" x14ac:dyDescent="0.35">
      <c r="A45" s="289"/>
      <c r="B45" s="419" t="s">
        <v>812</v>
      </c>
      <c r="C45" s="420"/>
      <c r="D45" s="421"/>
      <c r="E45" s="262">
        <v>16655.419999999998</v>
      </c>
      <c r="F45" s="263">
        <f>SUM(F33:F44)</f>
        <v>16254</v>
      </c>
      <c r="G45" s="267">
        <f>G37+G44</f>
        <v>3766</v>
      </c>
      <c r="H45" s="267">
        <f>E45-G45</f>
        <v>12889.419999999998</v>
      </c>
      <c r="I45" s="267">
        <f>G45+H45</f>
        <v>16655.419999999998</v>
      </c>
      <c r="J45" s="288"/>
    </row>
    <row r="46" spans="1:10" x14ac:dyDescent="0.35">
      <c r="A46" s="22"/>
      <c r="B46" s="400" t="s">
        <v>25</v>
      </c>
      <c r="C46" s="4">
        <v>1</v>
      </c>
      <c r="D46" s="5" t="s">
        <v>26</v>
      </c>
      <c r="E46" s="315"/>
      <c r="F46" s="45">
        <v>4670</v>
      </c>
      <c r="G46" s="6">
        <v>241</v>
      </c>
      <c r="H46" s="6"/>
      <c r="I46" s="47"/>
      <c r="J46" s="3" t="s">
        <v>108</v>
      </c>
    </row>
    <row r="47" spans="1:10" x14ac:dyDescent="0.35">
      <c r="A47" s="22"/>
      <c r="B47" s="400"/>
      <c r="C47" s="4">
        <v>2</v>
      </c>
      <c r="D47" s="5" t="s">
        <v>27</v>
      </c>
      <c r="E47" s="315"/>
      <c r="F47" s="45">
        <v>2200</v>
      </c>
      <c r="G47" s="6">
        <v>0</v>
      </c>
      <c r="H47" s="45"/>
      <c r="I47" s="45"/>
      <c r="J47" s="3"/>
    </row>
    <row r="48" spans="1:10" x14ac:dyDescent="0.35">
      <c r="A48" s="22"/>
      <c r="B48" s="22"/>
      <c r="C48" s="4">
        <v>3</v>
      </c>
      <c r="D48" s="5" t="s">
        <v>28</v>
      </c>
      <c r="E48" s="315"/>
      <c r="F48" s="45">
        <v>4500</v>
      </c>
      <c r="G48" s="6">
        <v>1338</v>
      </c>
      <c r="H48" s="6"/>
      <c r="I48" s="47"/>
      <c r="J48" s="3" t="s">
        <v>108</v>
      </c>
    </row>
    <row r="49" spans="1:10" x14ac:dyDescent="0.35">
      <c r="A49" s="22"/>
      <c r="B49" s="22"/>
      <c r="C49" s="4">
        <v>4</v>
      </c>
      <c r="D49" s="5" t="s">
        <v>29</v>
      </c>
      <c r="E49" s="315"/>
      <c r="F49" s="45">
        <v>2536</v>
      </c>
      <c r="G49" s="6">
        <v>0</v>
      </c>
      <c r="H49" s="45"/>
      <c r="I49" s="45"/>
      <c r="J49" s="3"/>
    </row>
    <row r="50" spans="1:10" s="1" customFormat="1" x14ac:dyDescent="0.35">
      <c r="A50" s="208"/>
      <c r="B50" s="409" t="s">
        <v>813</v>
      </c>
      <c r="C50" s="410"/>
      <c r="D50" s="411"/>
      <c r="E50" s="204">
        <v>6767.36</v>
      </c>
      <c r="F50" s="214">
        <f>SUM(F46:F49)</f>
        <v>13906</v>
      </c>
      <c r="G50" s="216">
        <f>SUM(G46:G49)</f>
        <v>1579</v>
      </c>
      <c r="H50" s="216">
        <f>E50-G50</f>
        <v>5188.3599999999997</v>
      </c>
      <c r="I50" s="216">
        <f>G50+H50</f>
        <v>6767.36</v>
      </c>
      <c r="J50" s="207"/>
    </row>
    <row r="51" spans="1:10" x14ac:dyDescent="0.35">
      <c r="A51" s="64"/>
      <c r="B51" s="17" t="s">
        <v>30</v>
      </c>
      <c r="C51" s="18">
        <v>1</v>
      </c>
      <c r="D51" s="19" t="s">
        <v>31</v>
      </c>
      <c r="E51" s="340"/>
      <c r="F51" s="39">
        <v>3683</v>
      </c>
      <c r="G51" s="20">
        <v>0</v>
      </c>
      <c r="H51" s="39"/>
      <c r="I51" s="39"/>
      <c r="J51" s="21"/>
    </row>
    <row r="52" spans="1:10" x14ac:dyDescent="0.35">
      <c r="A52" s="64"/>
      <c r="B52" s="9"/>
      <c r="C52" s="10">
        <v>2</v>
      </c>
      <c r="D52" s="14" t="s">
        <v>32</v>
      </c>
      <c r="E52" s="341"/>
      <c r="F52" s="37">
        <v>2845</v>
      </c>
      <c r="G52" s="15">
        <v>0</v>
      </c>
      <c r="H52" s="37"/>
      <c r="I52" s="37"/>
      <c r="J52" s="11"/>
    </row>
    <row r="53" spans="1:10" x14ac:dyDescent="0.35">
      <c r="A53" s="64"/>
      <c r="B53" s="9"/>
      <c r="C53" s="10">
        <v>3</v>
      </c>
      <c r="D53" s="25" t="s">
        <v>33</v>
      </c>
      <c r="E53" s="341"/>
      <c r="F53" s="44">
        <v>3845</v>
      </c>
      <c r="G53" s="15">
        <v>0</v>
      </c>
      <c r="H53" s="37"/>
      <c r="I53" s="37"/>
      <c r="J53" s="26"/>
    </row>
    <row r="54" spans="1:10" x14ac:dyDescent="0.35">
      <c r="A54" s="64"/>
      <c r="B54" s="52"/>
      <c r="C54" s="27">
        <v>4</v>
      </c>
      <c r="D54" s="28" t="s">
        <v>34</v>
      </c>
      <c r="E54" s="344"/>
      <c r="F54" s="145">
        <v>8319</v>
      </c>
      <c r="G54" s="217">
        <v>322.52999999999997</v>
      </c>
      <c r="H54" s="29"/>
      <c r="I54" s="48"/>
      <c r="J54" s="30" t="s">
        <v>108</v>
      </c>
    </row>
    <row r="55" spans="1:10" s="1" customFormat="1" x14ac:dyDescent="0.35">
      <c r="A55" s="208"/>
      <c r="B55" s="409" t="s">
        <v>814</v>
      </c>
      <c r="C55" s="410"/>
      <c r="D55" s="411"/>
      <c r="E55" s="204">
        <v>10479.129999999999</v>
      </c>
      <c r="F55" s="214">
        <f>SUM(F51:F54)</f>
        <v>18692</v>
      </c>
      <c r="G55" s="216">
        <v>322.52999999999997</v>
      </c>
      <c r="H55" s="216">
        <f>E55-G55</f>
        <v>10156.599999999999</v>
      </c>
      <c r="I55" s="216">
        <f>G55+H55</f>
        <v>10479.129999999999</v>
      </c>
      <c r="J55" s="207"/>
    </row>
    <row r="56" spans="1:10" x14ac:dyDescent="0.35">
      <c r="A56" s="53"/>
      <c r="B56" s="64" t="s">
        <v>35</v>
      </c>
      <c r="C56" s="27">
        <v>1</v>
      </c>
      <c r="D56" s="28" t="s">
        <v>36</v>
      </c>
      <c r="E56" s="316"/>
      <c r="F56" s="41">
        <v>1742</v>
      </c>
      <c r="G56" s="29">
        <v>0</v>
      </c>
      <c r="H56" s="41"/>
      <c r="I56" s="41"/>
      <c r="J56" s="30"/>
    </row>
    <row r="57" spans="1:10" x14ac:dyDescent="0.35">
      <c r="A57" s="22"/>
      <c r="B57" s="22"/>
      <c r="C57" s="4">
        <v>2</v>
      </c>
      <c r="D57" s="5" t="s">
        <v>37</v>
      </c>
      <c r="E57" s="315"/>
      <c r="F57" s="45">
        <v>3135</v>
      </c>
      <c r="G57" s="6">
        <v>306</v>
      </c>
      <c r="H57" s="6"/>
      <c r="I57" s="47"/>
      <c r="J57" s="3" t="s">
        <v>108</v>
      </c>
    </row>
    <row r="58" spans="1:10" x14ac:dyDescent="0.35">
      <c r="A58" s="22"/>
      <c r="B58" s="22"/>
      <c r="C58" s="4">
        <v>3</v>
      </c>
      <c r="D58" s="5" t="s">
        <v>38</v>
      </c>
      <c r="E58" s="315"/>
      <c r="F58" s="45">
        <v>1721</v>
      </c>
      <c r="G58" s="6">
        <v>0</v>
      </c>
      <c r="H58" s="45"/>
      <c r="I58" s="45"/>
      <c r="J58" s="3"/>
    </row>
    <row r="59" spans="1:10" x14ac:dyDescent="0.35">
      <c r="A59" s="22"/>
      <c r="B59" s="22"/>
      <c r="C59" s="4">
        <v>4</v>
      </c>
      <c r="D59" s="5" t="s">
        <v>31</v>
      </c>
      <c r="E59" s="315"/>
      <c r="F59" s="45">
        <v>3257</v>
      </c>
      <c r="G59" s="6">
        <v>0</v>
      </c>
      <c r="H59" s="45"/>
      <c r="I59" s="45"/>
      <c r="J59" s="3"/>
    </row>
    <row r="60" spans="1:10" x14ac:dyDescent="0.35">
      <c r="A60" s="22"/>
      <c r="B60" s="22"/>
      <c r="C60" s="4">
        <v>5</v>
      </c>
      <c r="D60" s="5" t="s">
        <v>39</v>
      </c>
      <c r="E60" s="315"/>
      <c r="F60" s="45">
        <v>4213</v>
      </c>
      <c r="G60" s="6">
        <v>0</v>
      </c>
      <c r="H60" s="45"/>
      <c r="I60" s="45"/>
      <c r="J60" s="3"/>
    </row>
    <row r="61" spans="1:10" x14ac:dyDescent="0.35">
      <c r="A61" s="22"/>
      <c r="B61" s="22"/>
      <c r="C61" s="4">
        <v>6</v>
      </c>
      <c r="D61" s="5" t="s">
        <v>40</v>
      </c>
      <c r="E61" s="315"/>
      <c r="F61" s="45">
        <v>3023</v>
      </c>
      <c r="G61" s="6">
        <v>0</v>
      </c>
      <c r="H61" s="45"/>
      <c r="I61" s="45"/>
      <c r="J61" s="3"/>
    </row>
    <row r="62" spans="1:10" x14ac:dyDescent="0.35">
      <c r="A62" s="22"/>
      <c r="B62" s="22"/>
      <c r="C62" s="4">
        <v>7</v>
      </c>
      <c r="D62" s="5" t="s">
        <v>41</v>
      </c>
      <c r="E62" s="315"/>
      <c r="F62" s="45">
        <v>3424</v>
      </c>
      <c r="G62" s="6">
        <v>2810</v>
      </c>
      <c r="H62" s="6"/>
      <c r="I62" s="47"/>
      <c r="J62" s="3" t="s">
        <v>108</v>
      </c>
    </row>
    <row r="63" spans="1:10" x14ac:dyDescent="0.35">
      <c r="A63" s="22"/>
      <c r="B63" s="22"/>
      <c r="C63" s="4">
        <v>8</v>
      </c>
      <c r="D63" s="5" t="s">
        <v>42</v>
      </c>
      <c r="E63" s="315"/>
      <c r="F63" s="45">
        <v>3729</v>
      </c>
      <c r="G63" s="45"/>
      <c r="H63" s="45"/>
      <c r="I63" s="45"/>
      <c r="J63" s="3"/>
    </row>
    <row r="64" spans="1:10" x14ac:dyDescent="0.35">
      <c r="A64" s="22"/>
      <c r="B64" s="22"/>
      <c r="C64" s="4">
        <v>9</v>
      </c>
      <c r="D64" s="5" t="s">
        <v>43</v>
      </c>
      <c r="E64" s="315"/>
      <c r="F64" s="45">
        <v>2074</v>
      </c>
      <c r="G64" s="6">
        <v>349</v>
      </c>
      <c r="H64" s="6"/>
      <c r="I64" s="47"/>
      <c r="J64" s="3" t="s">
        <v>108</v>
      </c>
    </row>
    <row r="65" spans="1:10" x14ac:dyDescent="0.35">
      <c r="A65" s="22"/>
      <c r="B65" s="22"/>
      <c r="C65" s="4">
        <v>10</v>
      </c>
      <c r="D65" s="5" t="s">
        <v>44</v>
      </c>
      <c r="E65" s="315"/>
      <c r="F65" s="45">
        <v>2343</v>
      </c>
      <c r="G65" s="6">
        <v>0</v>
      </c>
      <c r="H65" s="45"/>
      <c r="I65" s="45"/>
      <c r="J65" s="3"/>
    </row>
    <row r="66" spans="1:10" x14ac:dyDescent="0.35">
      <c r="A66" s="22"/>
      <c r="B66" s="22"/>
      <c r="C66" s="4">
        <v>11</v>
      </c>
      <c r="D66" s="5" t="s">
        <v>45</v>
      </c>
      <c r="E66" s="315"/>
      <c r="F66" s="45">
        <v>3247</v>
      </c>
      <c r="G66" s="6">
        <v>0</v>
      </c>
      <c r="H66" s="45"/>
      <c r="I66" s="45"/>
      <c r="J66" s="3"/>
    </row>
    <row r="67" spans="1:10" x14ac:dyDescent="0.35">
      <c r="A67" s="77"/>
      <c r="B67" s="77"/>
      <c r="C67" s="4">
        <v>12</v>
      </c>
      <c r="D67" s="5" t="s">
        <v>36</v>
      </c>
      <c r="E67" s="315"/>
      <c r="F67" s="45">
        <v>1842</v>
      </c>
      <c r="G67" s="6">
        <v>0</v>
      </c>
      <c r="H67" s="45"/>
      <c r="I67" s="45"/>
      <c r="J67" s="3"/>
    </row>
    <row r="68" spans="1:10" s="1" customFormat="1" x14ac:dyDescent="0.35">
      <c r="A68" s="208"/>
      <c r="B68" s="409" t="s">
        <v>815</v>
      </c>
      <c r="C68" s="410"/>
      <c r="D68" s="411"/>
      <c r="E68" s="204">
        <v>28451.56</v>
      </c>
      <c r="F68" s="214">
        <f>SUM(F56:F67)</f>
        <v>33750</v>
      </c>
      <c r="G68" s="216">
        <f t="shared" ref="G68" si="1">SUM(G56:G67)</f>
        <v>3465</v>
      </c>
      <c r="H68" s="216">
        <f>E68-G68</f>
        <v>24986.560000000001</v>
      </c>
      <c r="I68" s="216">
        <f>G68+H68</f>
        <v>28451.56</v>
      </c>
      <c r="J68" s="207"/>
    </row>
    <row r="69" spans="1:10" x14ac:dyDescent="0.35">
      <c r="A69" s="53"/>
      <c r="B69" s="64" t="s">
        <v>46</v>
      </c>
      <c r="C69" s="4">
        <v>1</v>
      </c>
      <c r="D69" s="5" t="s">
        <v>47</v>
      </c>
      <c r="E69" s="315"/>
      <c r="F69" s="45">
        <v>1405</v>
      </c>
      <c r="G69" s="6">
        <v>629</v>
      </c>
      <c r="H69" s="6"/>
      <c r="I69" s="47"/>
      <c r="J69" s="3" t="s">
        <v>108</v>
      </c>
    </row>
    <row r="70" spans="1:10" x14ac:dyDescent="0.35">
      <c r="A70" s="22"/>
      <c r="B70" s="22"/>
      <c r="C70" s="4">
        <v>2</v>
      </c>
      <c r="D70" s="5" t="s">
        <v>47</v>
      </c>
      <c r="E70" s="315"/>
      <c r="F70" s="45">
        <v>476</v>
      </c>
      <c r="G70" s="6">
        <v>371</v>
      </c>
      <c r="H70" s="6"/>
      <c r="I70" s="47"/>
      <c r="J70" s="3" t="s">
        <v>108</v>
      </c>
    </row>
    <row r="71" spans="1:10" x14ac:dyDescent="0.35">
      <c r="A71" s="53"/>
      <c r="B71" s="53"/>
      <c r="C71" s="27">
        <v>3</v>
      </c>
      <c r="D71" s="28" t="s">
        <v>47</v>
      </c>
      <c r="E71" s="316"/>
      <c r="F71" s="41">
        <v>1686</v>
      </c>
      <c r="G71" s="29">
        <v>1254</v>
      </c>
      <c r="H71" s="29"/>
      <c r="I71" s="48"/>
      <c r="J71" s="30" t="s">
        <v>108</v>
      </c>
    </row>
    <row r="72" spans="1:10" x14ac:dyDescent="0.35">
      <c r="A72" s="22"/>
      <c r="B72" s="22"/>
      <c r="C72" s="4">
        <v>4</v>
      </c>
      <c r="D72" s="5" t="s">
        <v>48</v>
      </c>
      <c r="E72" s="315"/>
      <c r="F72" s="45">
        <v>3378</v>
      </c>
      <c r="G72" s="6">
        <v>2913</v>
      </c>
      <c r="H72" s="6"/>
      <c r="I72" s="47"/>
      <c r="J72" s="3" t="s">
        <v>108</v>
      </c>
    </row>
    <row r="73" spans="1:10" x14ac:dyDescent="0.35">
      <c r="A73" s="22"/>
      <c r="B73" s="22"/>
      <c r="C73" s="4">
        <v>5</v>
      </c>
      <c r="D73" s="5" t="s">
        <v>49</v>
      </c>
      <c r="E73" s="315"/>
      <c r="F73" s="45">
        <v>12064</v>
      </c>
      <c r="G73" s="6">
        <v>1456</v>
      </c>
      <c r="H73" s="6"/>
      <c r="I73" s="47"/>
      <c r="J73" s="3" t="s">
        <v>110</v>
      </c>
    </row>
    <row r="74" spans="1:10" s="1" customFormat="1" ht="21.75" customHeight="1" x14ac:dyDescent="0.35">
      <c r="A74" s="22"/>
      <c r="B74" s="22"/>
      <c r="C74" s="4"/>
      <c r="D74" s="5"/>
      <c r="E74" s="112"/>
      <c r="F74" s="45"/>
      <c r="G74" s="6">
        <v>1596</v>
      </c>
      <c r="H74" s="6"/>
      <c r="I74" s="47"/>
      <c r="J74" s="3" t="s">
        <v>108</v>
      </c>
    </row>
    <row r="75" spans="1:10" x14ac:dyDescent="0.35">
      <c r="A75" s="22"/>
      <c r="B75" s="22"/>
      <c r="C75" s="4"/>
      <c r="D75" s="5"/>
      <c r="E75" s="112"/>
      <c r="F75" s="45"/>
      <c r="G75" s="170">
        <f>SUM(G73:G74)</f>
        <v>3052</v>
      </c>
      <c r="H75" s="6"/>
      <c r="I75" s="47"/>
      <c r="J75" s="3"/>
    </row>
    <row r="76" spans="1:10" x14ac:dyDescent="0.35">
      <c r="A76" s="22"/>
      <c r="B76" s="22"/>
      <c r="C76" s="4">
        <v>6</v>
      </c>
      <c r="D76" s="5" t="s">
        <v>47</v>
      </c>
      <c r="E76" s="315"/>
      <c r="F76" s="45">
        <v>1576</v>
      </c>
      <c r="G76" s="6">
        <v>0</v>
      </c>
      <c r="H76" s="45"/>
      <c r="I76" s="45"/>
      <c r="J76" s="3"/>
    </row>
    <row r="77" spans="1:10" x14ac:dyDescent="0.35">
      <c r="A77" s="22"/>
      <c r="B77" s="22"/>
      <c r="C77" s="4">
        <v>7</v>
      </c>
      <c r="D77" s="5" t="s">
        <v>47</v>
      </c>
      <c r="E77" s="315"/>
      <c r="F77" s="45">
        <v>9258</v>
      </c>
      <c r="G77" s="6">
        <v>1247</v>
      </c>
      <c r="H77" s="6"/>
      <c r="I77" s="47"/>
      <c r="J77" s="3" t="s">
        <v>110</v>
      </c>
    </row>
    <row r="78" spans="1:10" x14ac:dyDescent="0.35">
      <c r="A78" s="4"/>
      <c r="B78" s="4"/>
      <c r="C78" s="4">
        <v>8</v>
      </c>
      <c r="D78" s="5" t="s">
        <v>47</v>
      </c>
      <c r="E78" s="315"/>
      <c r="F78" s="45">
        <v>3089</v>
      </c>
      <c r="G78" s="113">
        <v>1564</v>
      </c>
      <c r="H78" s="113"/>
      <c r="I78" s="47"/>
      <c r="J78" s="3" t="s">
        <v>110</v>
      </c>
    </row>
    <row r="79" spans="1:10" s="1" customFormat="1" x14ac:dyDescent="0.35">
      <c r="A79" s="213"/>
      <c r="B79" s="409" t="s">
        <v>816</v>
      </c>
      <c r="C79" s="410"/>
      <c r="D79" s="411"/>
      <c r="E79" s="204">
        <v>38926.379999999997</v>
      </c>
      <c r="F79" s="218">
        <f>SUM(F69:F78)</f>
        <v>32932</v>
      </c>
      <c r="G79" s="209">
        <f>G69+G70+G71+G72+G75+G77+G78</f>
        <v>11030</v>
      </c>
      <c r="H79" s="209">
        <f>E79-G79</f>
        <v>27896.379999999997</v>
      </c>
      <c r="I79" s="206">
        <f>G79+H79</f>
        <v>38926.379999999997</v>
      </c>
      <c r="J79" s="207"/>
    </row>
    <row r="80" spans="1:10" x14ac:dyDescent="0.35">
      <c r="A80" s="65"/>
      <c r="B80" s="65" t="s">
        <v>50</v>
      </c>
      <c r="C80" s="65">
        <v>1</v>
      </c>
      <c r="D80" s="144" t="s">
        <v>51</v>
      </c>
      <c r="E80" s="344"/>
      <c r="F80" s="145">
        <v>2244</v>
      </c>
      <c r="G80" s="171">
        <v>1500</v>
      </c>
      <c r="H80" s="171"/>
      <c r="I80" s="147"/>
      <c r="J80" s="172" t="s">
        <v>109</v>
      </c>
    </row>
    <row r="81" spans="1:10" x14ac:dyDescent="0.35">
      <c r="A81" s="4"/>
      <c r="B81" s="4"/>
      <c r="C81" s="4">
        <v>2</v>
      </c>
      <c r="D81" s="112" t="s">
        <v>52</v>
      </c>
      <c r="E81" s="315"/>
      <c r="F81" s="45">
        <v>3212</v>
      </c>
      <c r="G81" s="113">
        <v>550</v>
      </c>
      <c r="H81" s="113"/>
      <c r="I81" s="47"/>
      <c r="J81" s="173" t="s">
        <v>109</v>
      </c>
    </row>
    <row r="82" spans="1:10" x14ac:dyDescent="0.35">
      <c r="A82" s="4"/>
      <c r="B82" s="4"/>
      <c r="C82" s="4">
        <v>3</v>
      </c>
      <c r="D82" s="5" t="s">
        <v>50</v>
      </c>
      <c r="E82" s="315"/>
      <c r="F82" s="45">
        <v>3308</v>
      </c>
      <c r="G82" s="113">
        <v>660</v>
      </c>
      <c r="H82" s="113"/>
      <c r="I82" s="47"/>
      <c r="J82" s="173" t="s">
        <v>109</v>
      </c>
    </row>
    <row r="83" spans="1:10" x14ac:dyDescent="0.35">
      <c r="A83" s="4"/>
      <c r="B83" s="4"/>
      <c r="C83" s="4">
        <v>4</v>
      </c>
      <c r="D83" s="5" t="s">
        <v>50</v>
      </c>
      <c r="E83" s="315"/>
      <c r="F83" s="45">
        <v>1794</v>
      </c>
      <c r="G83" s="113">
        <v>480</v>
      </c>
      <c r="H83" s="113"/>
      <c r="I83" s="47"/>
      <c r="J83" s="173" t="s">
        <v>109</v>
      </c>
    </row>
    <row r="84" spans="1:10" x14ac:dyDescent="0.35">
      <c r="A84" s="4"/>
      <c r="B84" s="4"/>
      <c r="C84" s="4">
        <v>5</v>
      </c>
      <c r="D84" s="5" t="s">
        <v>53</v>
      </c>
      <c r="E84" s="315"/>
      <c r="F84" s="45">
        <v>2720</v>
      </c>
      <c r="G84" s="113">
        <v>2500</v>
      </c>
      <c r="H84" s="113"/>
      <c r="I84" s="47"/>
      <c r="J84" s="173" t="s">
        <v>109</v>
      </c>
    </row>
    <row r="85" spans="1:10" x14ac:dyDescent="0.35">
      <c r="A85" s="22"/>
      <c r="B85" s="22"/>
      <c r="C85" s="4">
        <v>6</v>
      </c>
      <c r="D85" s="5" t="s">
        <v>54</v>
      </c>
      <c r="E85" s="315"/>
      <c r="F85" s="45">
        <v>4166</v>
      </c>
      <c r="G85" s="6">
        <v>800</v>
      </c>
      <c r="H85" s="6"/>
      <c r="I85" s="47"/>
      <c r="J85" s="173" t="s">
        <v>109</v>
      </c>
    </row>
    <row r="86" spans="1:10" x14ac:dyDescent="0.35">
      <c r="A86" s="22"/>
      <c r="B86" s="22"/>
      <c r="C86" s="4">
        <v>7</v>
      </c>
      <c r="D86" s="5" t="s">
        <v>55</v>
      </c>
      <c r="E86" s="315"/>
      <c r="F86" s="45">
        <v>5642</v>
      </c>
      <c r="G86" s="6">
        <v>750</v>
      </c>
      <c r="H86" s="6"/>
      <c r="I86" s="47"/>
      <c r="J86" s="173" t="s">
        <v>109</v>
      </c>
    </row>
    <row r="87" spans="1:10" x14ac:dyDescent="0.35">
      <c r="A87" s="22"/>
      <c r="B87" s="22"/>
      <c r="C87" s="4">
        <v>8</v>
      </c>
      <c r="D87" s="5" t="s">
        <v>56</v>
      </c>
      <c r="E87" s="315"/>
      <c r="F87" s="45">
        <v>5421</v>
      </c>
      <c r="G87" s="6">
        <v>2350</v>
      </c>
      <c r="H87" s="6"/>
      <c r="I87" s="47"/>
      <c r="J87" s="173" t="s">
        <v>109</v>
      </c>
    </row>
    <row r="88" spans="1:10" x14ac:dyDescent="0.35">
      <c r="A88" s="22"/>
      <c r="B88" s="22"/>
      <c r="C88" s="4">
        <v>9</v>
      </c>
      <c r="D88" s="5" t="s">
        <v>57</v>
      </c>
      <c r="E88" s="315"/>
      <c r="F88" s="45">
        <v>6495</v>
      </c>
      <c r="G88" s="6">
        <v>690</v>
      </c>
      <c r="H88" s="6"/>
      <c r="I88" s="47"/>
      <c r="J88" s="173" t="s">
        <v>109</v>
      </c>
    </row>
    <row r="89" spans="1:10" x14ac:dyDescent="0.35">
      <c r="A89" s="22"/>
      <c r="B89" s="22"/>
      <c r="C89" s="4">
        <v>10</v>
      </c>
      <c r="D89" s="5" t="s">
        <v>58</v>
      </c>
      <c r="E89" s="315"/>
      <c r="F89" s="45">
        <v>3458</v>
      </c>
      <c r="G89" s="6">
        <v>700</v>
      </c>
      <c r="H89" s="6"/>
      <c r="I89" s="47"/>
      <c r="J89" s="173" t="s">
        <v>109</v>
      </c>
    </row>
    <row r="90" spans="1:10" x14ac:dyDescent="0.35">
      <c r="A90" s="22"/>
      <c r="B90" s="22"/>
      <c r="C90" s="4">
        <v>11</v>
      </c>
      <c r="D90" s="5" t="s">
        <v>59</v>
      </c>
      <c r="E90" s="315"/>
      <c r="F90" s="45">
        <v>2106</v>
      </c>
      <c r="G90" s="6">
        <v>698</v>
      </c>
      <c r="H90" s="6"/>
      <c r="I90" s="47"/>
      <c r="J90" s="173" t="s">
        <v>109</v>
      </c>
    </row>
    <row r="91" spans="1:10" ht="24" customHeight="1" x14ac:dyDescent="0.35">
      <c r="A91" s="22"/>
      <c r="B91" s="22"/>
      <c r="C91" s="4">
        <v>12</v>
      </c>
      <c r="D91" s="5" t="s">
        <v>54</v>
      </c>
      <c r="E91" s="315"/>
      <c r="F91" s="45">
        <v>1962</v>
      </c>
      <c r="G91" s="6">
        <v>250</v>
      </c>
      <c r="H91" s="6"/>
      <c r="I91" s="47"/>
      <c r="J91" s="173" t="s">
        <v>109</v>
      </c>
    </row>
    <row r="92" spans="1:10" s="1" customFormat="1" ht="24" customHeight="1" x14ac:dyDescent="0.35">
      <c r="A92" s="208"/>
      <c r="B92" s="395" t="s">
        <v>817</v>
      </c>
      <c r="C92" s="395"/>
      <c r="D92" s="395"/>
      <c r="E92" s="209">
        <v>70211.77</v>
      </c>
      <c r="F92" s="214">
        <f>SUM(F80:F91)</f>
        <v>42528</v>
      </c>
      <c r="G92" s="216">
        <f t="shared" ref="G92" si="2">SUM(G80:G91)</f>
        <v>11928</v>
      </c>
      <c r="H92" s="216">
        <f>E92-G92</f>
        <v>58283.770000000004</v>
      </c>
      <c r="I92" s="216">
        <f>G92+H92</f>
        <v>70211.77</v>
      </c>
      <c r="J92" s="219"/>
    </row>
    <row r="93" spans="1:10" x14ac:dyDescent="0.35">
      <c r="A93" s="22"/>
      <c r="B93" s="414" t="s">
        <v>60</v>
      </c>
      <c r="C93" s="4">
        <v>1</v>
      </c>
      <c r="D93" s="5" t="s">
        <v>61</v>
      </c>
      <c r="E93" s="315"/>
      <c r="F93" s="45">
        <v>3228</v>
      </c>
      <c r="G93" s="6">
        <v>0</v>
      </c>
      <c r="H93" s="45"/>
      <c r="I93" s="45"/>
      <c r="J93" s="22"/>
    </row>
    <row r="94" spans="1:10" x14ac:dyDescent="0.35">
      <c r="A94" s="22"/>
      <c r="B94" s="415"/>
      <c r="C94" s="4">
        <v>2</v>
      </c>
      <c r="D94" s="5" t="s">
        <v>60</v>
      </c>
      <c r="E94" s="315"/>
      <c r="F94" s="45">
        <v>2871</v>
      </c>
      <c r="G94" s="6">
        <v>0</v>
      </c>
      <c r="H94" s="45"/>
      <c r="I94" s="45"/>
      <c r="J94" s="22"/>
    </row>
    <row r="95" spans="1:10" x14ac:dyDescent="0.35">
      <c r="A95" s="22"/>
      <c r="B95" s="22"/>
      <c r="C95" s="4">
        <v>3</v>
      </c>
      <c r="D95" s="5" t="s">
        <v>62</v>
      </c>
      <c r="E95" s="315"/>
      <c r="F95" s="45">
        <v>2315</v>
      </c>
      <c r="G95" s="6">
        <v>0</v>
      </c>
      <c r="H95" s="45"/>
      <c r="I95" s="45"/>
      <c r="J95" s="22"/>
    </row>
    <row r="96" spans="1:10" x14ac:dyDescent="0.35">
      <c r="A96" s="22"/>
      <c r="B96" s="22"/>
      <c r="C96" s="4">
        <v>4</v>
      </c>
      <c r="D96" s="5" t="s">
        <v>63</v>
      </c>
      <c r="E96" s="315"/>
      <c r="F96" s="45">
        <v>2223</v>
      </c>
      <c r="G96" s="6">
        <v>0</v>
      </c>
      <c r="H96" s="45"/>
      <c r="I96" s="45"/>
      <c r="J96" s="22"/>
    </row>
    <row r="97" spans="1:10" x14ac:dyDescent="0.35">
      <c r="A97" s="22"/>
      <c r="B97" s="22"/>
      <c r="C97" s="4">
        <v>5</v>
      </c>
      <c r="D97" s="5" t="s">
        <v>64</v>
      </c>
      <c r="E97" s="315"/>
      <c r="F97" s="45">
        <v>1984</v>
      </c>
      <c r="G97" s="6">
        <v>0</v>
      </c>
      <c r="H97" s="45"/>
      <c r="I97" s="45"/>
      <c r="J97" s="22"/>
    </row>
    <row r="98" spans="1:10" s="1" customFormat="1" x14ac:dyDescent="0.35">
      <c r="A98" s="208"/>
      <c r="B98" s="409" t="s">
        <v>818</v>
      </c>
      <c r="C98" s="410"/>
      <c r="D98" s="411"/>
      <c r="E98" s="204">
        <v>7902.53</v>
      </c>
      <c r="F98" s="214">
        <f>SUM(F93:F97)</f>
        <v>12621</v>
      </c>
      <c r="G98" s="214">
        <f t="shared" ref="G98" si="3">SUM(G93:G97)</f>
        <v>0</v>
      </c>
      <c r="H98" s="216">
        <f>E98-G98</f>
        <v>7902.53</v>
      </c>
      <c r="I98" s="216">
        <f>G98+H98</f>
        <v>7902.53</v>
      </c>
      <c r="J98" s="208"/>
    </row>
    <row r="99" spans="1:10" x14ac:dyDescent="0.35">
      <c r="A99" s="77"/>
      <c r="B99" s="64" t="s">
        <v>65</v>
      </c>
      <c r="C99" s="65">
        <v>1</v>
      </c>
      <c r="D99" s="144" t="s">
        <v>66</v>
      </c>
      <c r="E99" s="344"/>
      <c r="F99" s="145">
        <v>1135</v>
      </c>
      <c r="G99" s="146">
        <v>0</v>
      </c>
      <c r="H99" s="145"/>
      <c r="I99" s="145"/>
      <c r="J99" s="64"/>
    </row>
    <row r="100" spans="1:10" x14ac:dyDescent="0.35">
      <c r="A100" s="22"/>
      <c r="B100" s="22"/>
      <c r="C100" s="4">
        <v>2</v>
      </c>
      <c r="D100" s="5" t="s">
        <v>65</v>
      </c>
      <c r="E100" s="315"/>
      <c r="F100" s="45">
        <v>940</v>
      </c>
      <c r="G100" s="6">
        <v>0</v>
      </c>
      <c r="H100" s="45"/>
      <c r="I100" s="45"/>
      <c r="J100" s="22"/>
    </row>
    <row r="101" spans="1:10" x14ac:dyDescent="0.35">
      <c r="A101" s="22"/>
      <c r="B101" s="22"/>
      <c r="C101" s="4">
        <v>3</v>
      </c>
      <c r="D101" s="5" t="s">
        <v>61</v>
      </c>
      <c r="E101" s="315"/>
      <c r="F101" s="45">
        <v>438</v>
      </c>
      <c r="G101" s="6">
        <v>0</v>
      </c>
      <c r="H101" s="45"/>
      <c r="I101" s="45"/>
      <c r="J101" s="22"/>
    </row>
    <row r="102" spans="1:10" x14ac:dyDescent="0.35">
      <c r="A102" s="22"/>
      <c r="B102" s="22"/>
      <c r="C102" s="4">
        <v>4</v>
      </c>
      <c r="D102" s="5" t="s">
        <v>67</v>
      </c>
      <c r="E102" s="315"/>
      <c r="F102" s="45">
        <v>1935</v>
      </c>
      <c r="G102" s="6">
        <v>0</v>
      </c>
      <c r="H102" s="45"/>
      <c r="I102" s="45"/>
      <c r="J102" s="22"/>
    </row>
    <row r="103" spans="1:10" x14ac:dyDescent="0.35">
      <c r="A103" s="22"/>
      <c r="B103" s="22"/>
      <c r="C103" s="4">
        <v>5</v>
      </c>
      <c r="D103" s="5" t="s">
        <v>68</v>
      </c>
      <c r="E103" s="315"/>
      <c r="F103" s="45">
        <v>3045</v>
      </c>
      <c r="G103" s="6">
        <f>-G948</f>
        <v>0</v>
      </c>
      <c r="H103" s="45"/>
      <c r="I103" s="45"/>
      <c r="J103" s="22"/>
    </row>
    <row r="104" spans="1:10" x14ac:dyDescent="0.35">
      <c r="A104" s="22"/>
      <c r="B104" s="22"/>
      <c r="C104" s="4">
        <v>6</v>
      </c>
      <c r="D104" s="5" t="s">
        <v>63</v>
      </c>
      <c r="E104" s="315"/>
      <c r="F104" s="45">
        <v>941</v>
      </c>
      <c r="G104" s="6">
        <v>0</v>
      </c>
      <c r="H104" s="45"/>
      <c r="I104" s="45"/>
      <c r="J104" s="22"/>
    </row>
    <row r="105" spans="1:10" x14ac:dyDescent="0.35">
      <c r="A105" s="22"/>
      <c r="B105" s="22"/>
      <c r="C105" s="4">
        <v>7</v>
      </c>
      <c r="D105" s="5" t="s">
        <v>61</v>
      </c>
      <c r="E105" s="315"/>
      <c r="F105" s="45">
        <v>374</v>
      </c>
      <c r="G105" s="6">
        <v>0</v>
      </c>
      <c r="H105" s="45"/>
      <c r="I105" s="45"/>
      <c r="J105" s="22"/>
    </row>
    <row r="106" spans="1:10" s="1" customFormat="1" x14ac:dyDescent="0.35">
      <c r="A106" s="208"/>
      <c r="B106" s="409" t="s">
        <v>819</v>
      </c>
      <c r="C106" s="410"/>
      <c r="D106" s="411"/>
      <c r="E106" s="204">
        <v>7730.05</v>
      </c>
      <c r="F106" s="214">
        <f>SUM(F99:F105)</f>
        <v>8808</v>
      </c>
      <c r="G106" s="214">
        <f t="shared" ref="G106" si="4">SUM(G99:G105)</f>
        <v>0</v>
      </c>
      <c r="H106" s="216">
        <f>E106-G106</f>
        <v>7730.05</v>
      </c>
      <c r="I106" s="216">
        <f>H106+G106</f>
        <v>7730.05</v>
      </c>
      <c r="J106" s="208"/>
    </row>
    <row r="107" spans="1:10" x14ac:dyDescent="0.35">
      <c r="A107" s="174"/>
      <c r="B107" s="175" t="s">
        <v>69</v>
      </c>
      <c r="C107" s="165">
        <v>1</v>
      </c>
      <c r="D107" s="166" t="s">
        <v>70</v>
      </c>
      <c r="E107" s="344"/>
      <c r="F107" s="145">
        <v>1780</v>
      </c>
      <c r="G107" s="146">
        <v>1780</v>
      </c>
      <c r="H107" s="146"/>
      <c r="I107" s="147"/>
      <c r="J107" s="3" t="s">
        <v>108</v>
      </c>
    </row>
    <row r="108" spans="1:10" x14ac:dyDescent="0.35">
      <c r="A108" s="22"/>
      <c r="B108" s="22"/>
      <c r="C108" s="4">
        <v>2</v>
      </c>
      <c r="D108" s="5" t="s">
        <v>71</v>
      </c>
      <c r="E108" s="315"/>
      <c r="F108" s="45">
        <v>1582</v>
      </c>
      <c r="G108" s="6">
        <v>583</v>
      </c>
      <c r="H108" s="6"/>
      <c r="I108" s="47"/>
      <c r="J108" s="22" t="s">
        <v>109</v>
      </c>
    </row>
    <row r="109" spans="1:10" x14ac:dyDescent="0.35">
      <c r="A109" s="22"/>
      <c r="B109" s="22"/>
      <c r="C109" s="4">
        <v>3</v>
      </c>
      <c r="D109" s="5" t="s">
        <v>72</v>
      </c>
      <c r="E109" s="315"/>
      <c r="F109" s="45">
        <v>5208</v>
      </c>
      <c r="G109" s="6">
        <v>885</v>
      </c>
      <c r="H109" s="6"/>
      <c r="I109" s="47"/>
      <c r="J109" s="22" t="s">
        <v>109</v>
      </c>
    </row>
    <row r="110" spans="1:10" x14ac:dyDescent="0.35">
      <c r="A110" s="22"/>
      <c r="B110" s="22"/>
      <c r="C110" s="4">
        <v>4</v>
      </c>
      <c r="D110" s="5" t="s">
        <v>73</v>
      </c>
      <c r="E110" s="315"/>
      <c r="F110" s="45">
        <v>2925</v>
      </c>
      <c r="G110" s="6">
        <v>726</v>
      </c>
      <c r="H110" s="6"/>
      <c r="I110" s="47"/>
      <c r="J110" s="22" t="s">
        <v>109</v>
      </c>
    </row>
    <row r="111" spans="1:10" x14ac:dyDescent="0.35">
      <c r="A111" s="22"/>
      <c r="B111" s="22"/>
      <c r="C111" s="4">
        <v>5</v>
      </c>
      <c r="D111" s="5" t="s">
        <v>74</v>
      </c>
      <c r="E111" s="315"/>
      <c r="F111" s="45">
        <v>929</v>
      </c>
      <c r="G111" s="6">
        <v>567</v>
      </c>
      <c r="H111" s="6"/>
      <c r="I111" s="47"/>
      <c r="J111" s="22" t="s">
        <v>109</v>
      </c>
    </row>
    <row r="112" spans="1:10" s="1" customFormat="1" ht="21.75" customHeight="1" x14ac:dyDescent="0.35">
      <c r="A112" s="22"/>
      <c r="B112" s="64"/>
      <c r="C112" s="65">
        <v>6</v>
      </c>
      <c r="D112" s="144" t="s">
        <v>75</v>
      </c>
      <c r="E112" s="344"/>
      <c r="F112" s="145">
        <v>2756</v>
      </c>
      <c r="G112" s="146">
        <v>376</v>
      </c>
      <c r="H112" s="146"/>
      <c r="I112" s="147"/>
      <c r="J112" s="3" t="s">
        <v>108</v>
      </c>
    </row>
    <row r="113" spans="1:10" ht="21.75" thickBot="1" x14ac:dyDescent="0.4">
      <c r="A113" s="77"/>
      <c r="B113" s="77"/>
      <c r="C113" s="78">
        <v>7</v>
      </c>
      <c r="D113" s="153" t="s">
        <v>76</v>
      </c>
      <c r="E113" s="343"/>
      <c r="F113" s="116">
        <v>4877</v>
      </c>
      <c r="G113" s="121">
        <v>0</v>
      </c>
      <c r="H113" s="116"/>
      <c r="I113" s="116"/>
      <c r="J113" s="77"/>
    </row>
    <row r="114" spans="1:10" s="1" customFormat="1" ht="21.75" customHeight="1" x14ac:dyDescent="0.35">
      <c r="A114" s="80"/>
      <c r="B114" s="81"/>
      <c r="C114" s="33">
        <v>8</v>
      </c>
      <c r="D114" s="329" t="s">
        <v>77</v>
      </c>
      <c r="E114" s="345"/>
      <c r="F114" s="330">
        <v>1599</v>
      </c>
      <c r="G114" s="331">
        <v>544</v>
      </c>
      <c r="H114" s="331"/>
      <c r="I114" s="332"/>
      <c r="J114" s="338" t="s">
        <v>109</v>
      </c>
    </row>
    <row r="115" spans="1:10" x14ac:dyDescent="0.35">
      <c r="A115" s="83"/>
      <c r="B115" s="22"/>
      <c r="C115" s="4"/>
      <c r="D115" s="5"/>
      <c r="E115" s="112"/>
      <c r="F115" s="45"/>
      <c r="G115" s="6">
        <v>725</v>
      </c>
      <c r="H115" s="6"/>
      <c r="I115" s="47"/>
      <c r="J115" s="73" t="s">
        <v>108</v>
      </c>
    </row>
    <row r="116" spans="1:10" ht="21.75" thickBot="1" x14ac:dyDescent="0.4">
      <c r="A116" s="84"/>
      <c r="B116" s="85"/>
      <c r="C116" s="31"/>
      <c r="D116" s="333"/>
      <c r="E116" s="350"/>
      <c r="F116" s="334"/>
      <c r="G116" s="339">
        <f>SUM(G114:G115)</f>
        <v>1269</v>
      </c>
      <c r="H116" s="336"/>
      <c r="I116" s="337"/>
      <c r="J116" s="86"/>
    </row>
    <row r="117" spans="1:10" x14ac:dyDescent="0.35">
      <c r="A117" s="53"/>
      <c r="B117" s="174"/>
      <c r="C117" s="120">
        <v>9</v>
      </c>
      <c r="D117" s="252" t="s">
        <v>78</v>
      </c>
      <c r="E117" s="316"/>
      <c r="F117" s="41">
        <v>1764</v>
      </c>
      <c r="G117" s="29">
        <v>1764</v>
      </c>
      <c r="H117" s="29"/>
      <c r="I117" s="48"/>
      <c r="J117" s="30" t="s">
        <v>108</v>
      </c>
    </row>
    <row r="118" spans="1:10" x14ac:dyDescent="0.35">
      <c r="A118" s="22"/>
      <c r="B118" s="22"/>
      <c r="C118" s="4">
        <v>10</v>
      </c>
      <c r="D118" s="5" t="s">
        <v>79</v>
      </c>
      <c r="E118" s="315"/>
      <c r="F118" s="45">
        <v>7876</v>
      </c>
      <c r="G118" s="6">
        <v>0</v>
      </c>
      <c r="H118" s="45"/>
      <c r="I118" s="45"/>
      <c r="J118" s="22"/>
    </row>
    <row r="119" spans="1:10" x14ac:dyDescent="0.35">
      <c r="A119" s="22"/>
      <c r="B119" s="22"/>
      <c r="C119" s="4">
        <v>11</v>
      </c>
      <c r="D119" s="5" t="s">
        <v>80</v>
      </c>
      <c r="E119" s="315"/>
      <c r="F119" s="45">
        <v>4568</v>
      </c>
      <c r="G119" s="6">
        <v>1907</v>
      </c>
      <c r="H119" s="6"/>
      <c r="I119" s="47"/>
      <c r="J119" s="22" t="s">
        <v>109</v>
      </c>
    </row>
    <row r="120" spans="1:10" x14ac:dyDescent="0.35">
      <c r="A120" s="22"/>
      <c r="B120" s="22"/>
      <c r="C120" s="4">
        <v>12</v>
      </c>
      <c r="D120" s="5" t="s">
        <v>81</v>
      </c>
      <c r="E120" s="315"/>
      <c r="F120" s="45">
        <v>1261</v>
      </c>
      <c r="G120" s="6">
        <v>0</v>
      </c>
      <c r="H120" s="45"/>
      <c r="I120" s="47"/>
      <c r="J120" s="22"/>
    </row>
    <row r="121" spans="1:10" s="1" customFormat="1" x14ac:dyDescent="0.35">
      <c r="A121" s="208"/>
      <c r="B121" s="409" t="s">
        <v>820</v>
      </c>
      <c r="C121" s="410"/>
      <c r="D121" s="411"/>
      <c r="E121" s="204">
        <v>49315.91</v>
      </c>
      <c r="F121" s="214">
        <f>SUM(F107:F120)</f>
        <v>37125</v>
      </c>
      <c r="G121" s="215">
        <f>G107+G108+G109+G110+G111+G112+G114+G115+G117+G119</f>
        <v>9857</v>
      </c>
      <c r="H121" s="216">
        <f>E121-G121</f>
        <v>39458.910000000003</v>
      </c>
      <c r="I121" s="221">
        <f>H121+G121</f>
        <v>49315.91</v>
      </c>
      <c r="J121" s="208"/>
    </row>
    <row r="122" spans="1:10" x14ac:dyDescent="0.35">
      <c r="A122" s="22"/>
      <c r="B122" s="22" t="s">
        <v>82</v>
      </c>
      <c r="C122" s="4">
        <v>1</v>
      </c>
      <c r="D122" s="5" t="s">
        <v>83</v>
      </c>
      <c r="E122" s="315"/>
      <c r="F122" s="45">
        <v>2405</v>
      </c>
      <c r="G122" s="6">
        <v>919</v>
      </c>
      <c r="H122" s="6"/>
      <c r="I122" s="47"/>
      <c r="J122" s="3" t="s">
        <v>108</v>
      </c>
    </row>
    <row r="123" spans="1:10" x14ac:dyDescent="0.35">
      <c r="A123" s="22"/>
      <c r="B123" s="22"/>
      <c r="C123" s="4">
        <v>2</v>
      </c>
      <c r="D123" s="5" t="s">
        <v>83</v>
      </c>
      <c r="E123" s="315"/>
      <c r="F123" s="45">
        <v>2753</v>
      </c>
      <c r="G123" s="6">
        <v>857</v>
      </c>
      <c r="H123" s="6"/>
      <c r="I123" s="47"/>
      <c r="J123" s="3" t="s">
        <v>108</v>
      </c>
    </row>
    <row r="124" spans="1:10" x14ac:dyDescent="0.35">
      <c r="A124" s="22"/>
      <c r="B124" s="22"/>
      <c r="C124" s="4">
        <v>3</v>
      </c>
      <c r="D124" s="5" t="s">
        <v>83</v>
      </c>
      <c r="E124" s="315"/>
      <c r="F124" s="45">
        <v>3130</v>
      </c>
      <c r="G124" s="6">
        <v>1085</v>
      </c>
      <c r="H124" s="6"/>
      <c r="I124" s="47"/>
      <c r="J124" s="3" t="s">
        <v>108</v>
      </c>
    </row>
    <row r="125" spans="1:10" x14ac:dyDescent="0.35">
      <c r="A125" s="22"/>
      <c r="B125" s="22"/>
      <c r="C125" s="4">
        <v>4</v>
      </c>
      <c r="D125" s="5" t="s">
        <v>84</v>
      </c>
      <c r="E125" s="315"/>
      <c r="F125" s="45">
        <v>2347</v>
      </c>
      <c r="G125" s="6">
        <v>1040</v>
      </c>
      <c r="H125" s="6"/>
      <c r="I125" s="47"/>
      <c r="J125" s="3" t="s">
        <v>108</v>
      </c>
    </row>
    <row r="126" spans="1:10" x14ac:dyDescent="0.35">
      <c r="A126" s="22"/>
      <c r="B126" s="22"/>
      <c r="C126" s="4">
        <v>5</v>
      </c>
      <c r="D126" s="5" t="s">
        <v>83</v>
      </c>
      <c r="E126" s="315"/>
      <c r="F126" s="45">
        <v>2932</v>
      </c>
      <c r="G126" s="6">
        <v>613</v>
      </c>
      <c r="H126" s="6"/>
      <c r="I126" s="47"/>
      <c r="J126" s="22" t="s">
        <v>109</v>
      </c>
    </row>
    <row r="127" spans="1:10" x14ac:dyDescent="0.35">
      <c r="A127" s="22"/>
      <c r="B127" s="22"/>
      <c r="C127" s="4">
        <v>6</v>
      </c>
      <c r="D127" s="5" t="s">
        <v>85</v>
      </c>
      <c r="E127" s="315"/>
      <c r="F127" s="45">
        <v>2197</v>
      </c>
      <c r="G127" s="6">
        <v>1478</v>
      </c>
      <c r="H127" s="6"/>
      <c r="I127" s="47"/>
      <c r="J127" s="22" t="s">
        <v>109</v>
      </c>
    </row>
    <row r="128" spans="1:10" x14ac:dyDescent="0.35">
      <c r="A128" s="22"/>
      <c r="B128" s="22"/>
      <c r="C128" s="4">
        <v>7</v>
      </c>
      <c r="D128" s="5" t="s">
        <v>86</v>
      </c>
      <c r="E128" s="315"/>
      <c r="F128" s="45">
        <v>5036</v>
      </c>
      <c r="G128" s="6">
        <v>1307</v>
      </c>
      <c r="H128" s="6"/>
      <c r="I128" s="47"/>
      <c r="J128" s="3" t="s">
        <v>108</v>
      </c>
    </row>
    <row r="129" spans="1:10" x14ac:dyDescent="0.35">
      <c r="A129" s="22"/>
      <c r="B129" s="22"/>
      <c r="C129" s="4">
        <v>8</v>
      </c>
      <c r="D129" s="5" t="s">
        <v>87</v>
      </c>
      <c r="E129" s="315"/>
      <c r="F129" s="45">
        <v>5973</v>
      </c>
      <c r="G129" s="6">
        <v>2839</v>
      </c>
      <c r="H129" s="6"/>
      <c r="I129" s="47"/>
      <c r="J129" s="3" t="s">
        <v>108</v>
      </c>
    </row>
    <row r="130" spans="1:10" x14ac:dyDescent="0.35">
      <c r="A130" s="22"/>
      <c r="B130" s="22"/>
      <c r="C130" s="4">
        <v>9</v>
      </c>
      <c r="D130" s="5" t="s">
        <v>88</v>
      </c>
      <c r="E130" s="315"/>
      <c r="F130" s="45">
        <v>3438</v>
      </c>
      <c r="G130" s="6">
        <v>0</v>
      </c>
      <c r="H130" s="45"/>
      <c r="I130" s="47"/>
      <c r="J130" s="3"/>
    </row>
    <row r="131" spans="1:10" x14ac:dyDescent="0.35">
      <c r="A131" s="22"/>
      <c r="B131" s="22"/>
      <c r="C131" s="4">
        <v>10</v>
      </c>
      <c r="D131" s="5" t="s">
        <v>89</v>
      </c>
      <c r="E131" s="315"/>
      <c r="F131" s="45">
        <v>3347</v>
      </c>
      <c r="G131" s="6">
        <v>829</v>
      </c>
      <c r="H131" s="6"/>
      <c r="I131" s="47"/>
      <c r="J131" s="3" t="s">
        <v>108</v>
      </c>
    </row>
    <row r="132" spans="1:10" x14ac:dyDescent="0.35">
      <c r="A132" s="22"/>
      <c r="B132" s="22"/>
      <c r="C132" s="4">
        <v>11</v>
      </c>
      <c r="D132" s="5" t="s">
        <v>90</v>
      </c>
      <c r="E132" s="315"/>
      <c r="F132" s="45">
        <v>5572</v>
      </c>
      <c r="G132" s="6">
        <v>1038</v>
      </c>
      <c r="H132" s="6"/>
      <c r="I132" s="47"/>
      <c r="J132" s="22" t="s">
        <v>109</v>
      </c>
    </row>
    <row r="133" spans="1:10" ht="24" customHeight="1" x14ac:dyDescent="0.35">
      <c r="A133" s="22"/>
      <c r="B133" s="22"/>
      <c r="C133" s="4">
        <v>12</v>
      </c>
      <c r="D133" s="5" t="s">
        <v>91</v>
      </c>
      <c r="E133" s="315"/>
      <c r="F133" s="45">
        <v>2652</v>
      </c>
      <c r="G133" s="6">
        <v>0</v>
      </c>
      <c r="H133" s="45"/>
      <c r="I133" s="47"/>
      <c r="J133" s="22"/>
    </row>
    <row r="134" spans="1:10" x14ac:dyDescent="0.35">
      <c r="A134" s="22"/>
      <c r="B134" s="22"/>
      <c r="C134" s="4">
        <v>13</v>
      </c>
      <c r="D134" s="5" t="s">
        <v>92</v>
      </c>
      <c r="E134" s="315"/>
      <c r="F134" s="45">
        <v>2336</v>
      </c>
      <c r="G134" s="6">
        <v>1350</v>
      </c>
      <c r="H134" s="6"/>
      <c r="I134" s="47"/>
      <c r="J134" s="22" t="s">
        <v>109</v>
      </c>
    </row>
    <row r="135" spans="1:10" x14ac:dyDescent="0.35">
      <c r="A135" s="77"/>
      <c r="B135" s="77"/>
      <c r="C135" s="78">
        <v>14</v>
      </c>
      <c r="D135" s="153" t="s">
        <v>93</v>
      </c>
      <c r="E135" s="343"/>
      <c r="F135" s="116">
        <v>1844</v>
      </c>
      <c r="G135" s="121">
        <v>521</v>
      </c>
      <c r="H135" s="121"/>
      <c r="I135" s="155"/>
      <c r="J135" s="77" t="s">
        <v>109</v>
      </c>
    </row>
    <row r="136" spans="1:10" s="1" customFormat="1" x14ac:dyDescent="0.35">
      <c r="A136" s="208"/>
      <c r="B136" s="395" t="s">
        <v>823</v>
      </c>
      <c r="C136" s="395"/>
      <c r="D136" s="395"/>
      <c r="E136" s="209">
        <v>40319.51</v>
      </c>
      <c r="F136" s="214">
        <f>SUM(F122:F135)</f>
        <v>45962</v>
      </c>
      <c r="G136" s="214">
        <f t="shared" ref="G136" si="5">SUM(G122:G135)</f>
        <v>13876</v>
      </c>
      <c r="H136" s="216">
        <f>E136-G136</f>
        <v>26443.510000000002</v>
      </c>
      <c r="I136" s="216">
        <f>G136+H136</f>
        <v>40319.51</v>
      </c>
      <c r="J136" s="208"/>
    </row>
    <row r="137" spans="1:10" x14ac:dyDescent="0.35">
      <c r="A137" s="22"/>
      <c r="B137" s="400" t="s">
        <v>94</v>
      </c>
      <c r="C137" s="4">
        <v>1</v>
      </c>
      <c r="D137" s="5" t="s">
        <v>95</v>
      </c>
      <c r="E137" s="315"/>
      <c r="F137" s="45">
        <v>4350</v>
      </c>
      <c r="G137" s="6">
        <v>0</v>
      </c>
      <c r="H137" s="45"/>
      <c r="I137" s="47"/>
      <c r="J137" s="22"/>
    </row>
    <row r="138" spans="1:10" x14ac:dyDescent="0.35">
      <c r="A138" s="22"/>
      <c r="B138" s="400"/>
      <c r="C138" s="4">
        <v>2</v>
      </c>
      <c r="D138" s="5" t="s">
        <v>96</v>
      </c>
      <c r="E138" s="315"/>
      <c r="F138" s="45">
        <v>2100</v>
      </c>
      <c r="G138" s="6">
        <v>0</v>
      </c>
      <c r="H138" s="45"/>
      <c r="I138" s="47"/>
      <c r="J138" s="22"/>
    </row>
    <row r="139" spans="1:10" x14ac:dyDescent="0.35">
      <c r="A139" s="22"/>
      <c r="B139" s="22"/>
      <c r="C139" s="4">
        <v>3</v>
      </c>
      <c r="D139" s="5" t="s">
        <v>96</v>
      </c>
      <c r="E139" s="315"/>
      <c r="F139" s="45">
        <v>4270</v>
      </c>
      <c r="G139" s="6">
        <v>0</v>
      </c>
      <c r="H139" s="45"/>
      <c r="I139" s="47"/>
      <c r="J139" s="22"/>
    </row>
    <row r="140" spans="1:10" ht="24" customHeight="1" x14ac:dyDescent="0.35">
      <c r="A140" s="22"/>
      <c r="B140" s="22"/>
      <c r="C140" s="4">
        <v>4</v>
      </c>
      <c r="D140" s="5" t="s">
        <v>97</v>
      </c>
      <c r="E140" s="315"/>
      <c r="F140" s="45">
        <v>5200</v>
      </c>
      <c r="G140" s="6">
        <v>0</v>
      </c>
      <c r="H140" s="45"/>
      <c r="I140" s="47"/>
      <c r="J140" s="22"/>
    </row>
    <row r="141" spans="1:10" x14ac:dyDescent="0.35">
      <c r="A141" s="22"/>
      <c r="B141" s="22"/>
      <c r="C141" s="4">
        <v>5</v>
      </c>
      <c r="D141" s="5" t="s">
        <v>98</v>
      </c>
      <c r="E141" s="315"/>
      <c r="F141" s="45">
        <v>4170</v>
      </c>
      <c r="G141" s="6">
        <v>0</v>
      </c>
      <c r="H141" s="45"/>
      <c r="I141" s="47"/>
      <c r="J141" s="22"/>
    </row>
    <row r="142" spans="1:10" x14ac:dyDescent="0.35">
      <c r="A142" s="22"/>
      <c r="B142" s="22"/>
      <c r="C142" s="4">
        <v>6</v>
      </c>
      <c r="D142" s="5" t="s">
        <v>99</v>
      </c>
      <c r="E142" s="315"/>
      <c r="F142" s="45">
        <v>4200</v>
      </c>
      <c r="G142" s="6">
        <v>0</v>
      </c>
      <c r="H142" s="45"/>
      <c r="I142" s="47"/>
      <c r="J142" s="22"/>
    </row>
    <row r="143" spans="1:10" x14ac:dyDescent="0.35">
      <c r="A143" s="22"/>
      <c r="B143" s="110"/>
      <c r="C143" s="4">
        <v>7</v>
      </c>
      <c r="D143" s="5" t="s">
        <v>100</v>
      </c>
      <c r="E143" s="315"/>
      <c r="F143" s="45">
        <v>4450</v>
      </c>
      <c r="G143" s="6">
        <v>0</v>
      </c>
      <c r="H143" s="45"/>
      <c r="I143" s="47"/>
      <c r="J143" s="22"/>
    </row>
    <row r="144" spans="1:10" x14ac:dyDescent="0.35">
      <c r="A144" s="22"/>
      <c r="B144" s="110"/>
      <c r="C144" s="4">
        <v>8</v>
      </c>
      <c r="D144" s="5" t="s">
        <v>101</v>
      </c>
      <c r="E144" s="315"/>
      <c r="F144" s="45">
        <v>2300</v>
      </c>
      <c r="G144" s="6">
        <v>0</v>
      </c>
      <c r="H144" s="45"/>
      <c r="I144" s="47"/>
      <c r="J144" s="22"/>
    </row>
    <row r="145" spans="1:10" x14ac:dyDescent="0.35">
      <c r="A145" s="22"/>
      <c r="B145" s="22"/>
      <c r="C145" s="4">
        <v>9</v>
      </c>
      <c r="D145" s="5" t="s">
        <v>97</v>
      </c>
      <c r="E145" s="315"/>
      <c r="F145" s="45">
        <v>2710</v>
      </c>
      <c r="G145" s="6">
        <v>0</v>
      </c>
      <c r="H145" s="45"/>
      <c r="I145" s="47"/>
      <c r="J145" s="22"/>
    </row>
    <row r="146" spans="1:10" s="1" customFormat="1" x14ac:dyDescent="0.35">
      <c r="A146" s="208"/>
      <c r="B146" s="409" t="s">
        <v>821</v>
      </c>
      <c r="C146" s="410"/>
      <c r="D146" s="411"/>
      <c r="E146" s="204">
        <v>33908.199999999997</v>
      </c>
      <c r="F146" s="214">
        <f>SUM(F137:F145)</f>
        <v>33750</v>
      </c>
      <c r="G146" s="214">
        <f t="shared" ref="G146" si="6">SUM(G137:G145)</f>
        <v>0</v>
      </c>
      <c r="H146" s="216">
        <f>E146-G146</f>
        <v>33908.199999999997</v>
      </c>
      <c r="I146" s="216">
        <f>H146+G146</f>
        <v>33908.199999999997</v>
      </c>
      <c r="J146" s="208"/>
    </row>
    <row r="147" spans="1:10" x14ac:dyDescent="0.35">
      <c r="A147" s="22"/>
      <c r="B147" s="414" t="s">
        <v>102</v>
      </c>
      <c r="C147" s="18">
        <v>1</v>
      </c>
      <c r="D147" s="19" t="s">
        <v>103</v>
      </c>
      <c r="E147" s="340"/>
      <c r="F147" s="39">
        <v>4938</v>
      </c>
      <c r="G147" s="20">
        <v>0</v>
      </c>
      <c r="H147" s="39"/>
      <c r="I147" s="49"/>
      <c r="J147" s="17"/>
    </row>
    <row r="148" spans="1:10" x14ac:dyDescent="0.35">
      <c r="A148" s="22"/>
      <c r="B148" s="425"/>
      <c r="C148" s="10">
        <v>2</v>
      </c>
      <c r="D148" s="14" t="s">
        <v>104</v>
      </c>
      <c r="E148" s="341"/>
      <c r="F148" s="37">
        <v>4028</v>
      </c>
      <c r="G148" s="15">
        <v>0</v>
      </c>
      <c r="H148" s="37"/>
      <c r="I148" s="50"/>
      <c r="J148" s="9"/>
    </row>
    <row r="149" spans="1:10" x14ac:dyDescent="0.35">
      <c r="A149" s="22"/>
      <c r="B149" s="9"/>
      <c r="C149" s="10">
        <v>3</v>
      </c>
      <c r="D149" s="14" t="s">
        <v>104</v>
      </c>
      <c r="E149" s="341"/>
      <c r="F149" s="37">
        <v>1000</v>
      </c>
      <c r="G149" s="15">
        <v>0</v>
      </c>
      <c r="H149" s="37"/>
      <c r="I149" s="50"/>
      <c r="J149" s="9"/>
    </row>
    <row r="150" spans="1:10" x14ac:dyDescent="0.35">
      <c r="A150" s="22"/>
      <c r="B150" s="9"/>
      <c r="C150" s="10">
        <v>4</v>
      </c>
      <c r="D150" s="14" t="s">
        <v>104</v>
      </c>
      <c r="E150" s="341"/>
      <c r="F150" s="37">
        <v>9704</v>
      </c>
      <c r="G150" s="15">
        <v>0</v>
      </c>
      <c r="H150" s="37"/>
      <c r="I150" s="50"/>
      <c r="J150" s="9"/>
    </row>
    <row r="151" spans="1:10" x14ac:dyDescent="0.35">
      <c r="A151" s="22"/>
      <c r="B151" s="9"/>
      <c r="C151" s="10">
        <v>5</v>
      </c>
      <c r="D151" s="14" t="s">
        <v>105</v>
      </c>
      <c r="E151" s="341"/>
      <c r="F151" s="37">
        <v>3722</v>
      </c>
      <c r="G151" s="15">
        <v>0</v>
      </c>
      <c r="H151" s="37"/>
      <c r="I151" s="50"/>
      <c r="J151" s="9"/>
    </row>
    <row r="152" spans="1:10" x14ac:dyDescent="0.35">
      <c r="A152" s="22"/>
      <c r="B152" s="9"/>
      <c r="C152" s="10">
        <v>6</v>
      </c>
      <c r="D152" s="14" t="s">
        <v>104</v>
      </c>
      <c r="E152" s="341"/>
      <c r="F152" s="37">
        <v>3905</v>
      </c>
      <c r="G152" s="15">
        <v>0</v>
      </c>
      <c r="H152" s="37"/>
      <c r="I152" s="50"/>
      <c r="J152" s="9"/>
    </row>
    <row r="153" spans="1:10" x14ac:dyDescent="0.35">
      <c r="A153" s="22"/>
      <c r="B153" s="9"/>
      <c r="C153" s="10">
        <v>7</v>
      </c>
      <c r="D153" s="14" t="s">
        <v>106</v>
      </c>
      <c r="E153" s="341"/>
      <c r="F153" s="37">
        <v>1872</v>
      </c>
      <c r="G153" s="15">
        <v>0</v>
      </c>
      <c r="H153" s="37"/>
      <c r="I153" s="50"/>
      <c r="J153" s="9"/>
    </row>
    <row r="154" spans="1:10" x14ac:dyDescent="0.35">
      <c r="A154" s="22"/>
      <c r="B154" s="12"/>
      <c r="C154" s="13">
        <v>8</v>
      </c>
      <c r="D154" s="13" t="s">
        <v>104</v>
      </c>
      <c r="E154" s="342"/>
      <c r="F154" s="38">
        <v>3187</v>
      </c>
      <c r="G154" s="16">
        <v>0</v>
      </c>
      <c r="H154" s="38"/>
      <c r="I154" s="123"/>
      <c r="J154" s="12"/>
    </row>
    <row r="155" spans="1:10" s="1" customFormat="1" x14ac:dyDescent="0.35">
      <c r="A155" s="208"/>
      <c r="B155" s="409" t="s">
        <v>822</v>
      </c>
      <c r="C155" s="410"/>
      <c r="D155" s="411"/>
      <c r="E155" s="204">
        <v>34307.65</v>
      </c>
      <c r="F155" s="205">
        <f>SUM(F147:F154)</f>
        <v>32356</v>
      </c>
      <c r="G155" s="205">
        <f t="shared" ref="G155" si="7">SUM(G147:G154)</f>
        <v>0</v>
      </c>
      <c r="H155" s="206">
        <f>E155-G155</f>
        <v>34307.65</v>
      </c>
      <c r="I155" s="209">
        <f>H155+G155</f>
        <v>34307.65</v>
      </c>
      <c r="J155" s="208"/>
    </row>
    <row r="156" spans="1:10" s="1" customFormat="1" x14ac:dyDescent="0.35">
      <c r="A156" s="133"/>
      <c r="B156" s="394" t="s">
        <v>786</v>
      </c>
      <c r="C156" s="394"/>
      <c r="D156" s="394"/>
      <c r="E156" s="194">
        <f>E155+E146+E136+E121+E106+E98+E92+E79+E68+E55+E50+E45+E32+E8</f>
        <v>385760.11999999994</v>
      </c>
      <c r="F156" s="135">
        <f>F8+F32+F45+F50+F55+F68+F79+F92+F98+F106+F121+F136+F146+F155</f>
        <v>367260</v>
      </c>
      <c r="G156" s="195">
        <f>G8+G32+G45+G50+G55+G68+G79+G92+G98+G106+G121+G136+G146+G155</f>
        <v>82308.53</v>
      </c>
      <c r="H156" s="195">
        <f>H155+H146+H136+H121+H106+H98+H92+H79+H68+H55+H50+H45+H32+H8</f>
        <v>303451.58999999991</v>
      </c>
      <c r="I156" s="195">
        <f>I8+I32+I45+I50+I55+I68+I79+I92+I98+I106+I121+I136+I146+I155</f>
        <v>385760.12000000005</v>
      </c>
      <c r="J156" s="133"/>
    </row>
    <row r="158" spans="1:10" x14ac:dyDescent="0.35">
      <c r="D158" s="193" t="s">
        <v>877</v>
      </c>
    </row>
    <row r="160" spans="1:10" ht="23.25" x14ac:dyDescent="0.35">
      <c r="D160" s="308" t="s">
        <v>884</v>
      </c>
      <c r="E160" s="310"/>
      <c r="F160" s="311"/>
    </row>
  </sheetData>
  <mergeCells count="30">
    <mergeCell ref="A1:K1"/>
    <mergeCell ref="B146:D146"/>
    <mergeCell ref="B155:D155"/>
    <mergeCell ref="B156:D156"/>
    <mergeCell ref="B92:D92"/>
    <mergeCell ref="B98:D98"/>
    <mergeCell ref="B106:D106"/>
    <mergeCell ref="B121:D121"/>
    <mergeCell ref="B136:D136"/>
    <mergeCell ref="B147:B148"/>
    <mergeCell ref="A2:J2"/>
    <mergeCell ref="A3:J3"/>
    <mergeCell ref="A4:A5"/>
    <mergeCell ref="B4:B5"/>
    <mergeCell ref="C4:C5"/>
    <mergeCell ref="D4:D5"/>
    <mergeCell ref="F4:F5"/>
    <mergeCell ref="J4:J5"/>
    <mergeCell ref="B33:B34"/>
    <mergeCell ref="I4:I5"/>
    <mergeCell ref="B46:B47"/>
    <mergeCell ref="B93:B94"/>
    <mergeCell ref="B137:B138"/>
    <mergeCell ref="B8:D8"/>
    <mergeCell ref="B32:D32"/>
    <mergeCell ref="B45:D45"/>
    <mergeCell ref="B50:D50"/>
    <mergeCell ref="B55:D55"/>
    <mergeCell ref="B68:D68"/>
    <mergeCell ref="B79:D79"/>
  </mergeCells>
  <pageMargins left="0.31496062992125984" right="0.19685039370078741" top="0.35433070866141736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91"/>
  <sheetViews>
    <sheetView topLeftCell="B1" zoomScale="110" zoomScaleNormal="110" workbookViewId="0">
      <pane ySplit="5" topLeftCell="A6" activePane="bottomLeft" state="frozen"/>
      <selection pane="bottomLeft" activeCell="L3" sqref="L3"/>
    </sheetView>
  </sheetViews>
  <sheetFormatPr defaultRowHeight="14.25" x14ac:dyDescent="0.2"/>
  <cols>
    <col min="1" max="1" width="11.125" style="1" customWidth="1"/>
    <col min="2" max="2" width="7.875" style="1" customWidth="1"/>
    <col min="3" max="3" width="6.25" style="1" customWidth="1"/>
    <col min="4" max="4" width="13" style="1" customWidth="1"/>
    <col min="5" max="5" width="17.5" style="1" customWidth="1"/>
    <col min="6" max="6" width="11.25" style="1" customWidth="1"/>
    <col min="7" max="7" width="13.625" style="1" customWidth="1"/>
    <col min="8" max="8" width="15.5" style="1" customWidth="1"/>
    <col min="9" max="9" width="11.25" style="1" customWidth="1"/>
    <col min="10" max="10" width="22" style="1" customWidth="1"/>
  </cols>
  <sheetData>
    <row r="1" spans="1:11" ht="21" x14ac:dyDescent="0.35">
      <c r="A1" s="397" t="s">
        <v>883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21" x14ac:dyDescent="0.35">
      <c r="A2" s="397" t="s">
        <v>882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1" ht="24.75" customHeight="1" x14ac:dyDescent="0.35">
      <c r="A3" s="404" t="s">
        <v>273</v>
      </c>
      <c r="B3" s="404"/>
      <c r="C3" s="404"/>
      <c r="D3" s="404"/>
      <c r="E3" s="404"/>
      <c r="F3" s="404"/>
      <c r="G3" s="426"/>
      <c r="H3" s="426"/>
      <c r="I3" s="426"/>
      <c r="J3" s="404"/>
    </row>
    <row r="4" spans="1:11" ht="20.25" customHeight="1" x14ac:dyDescent="0.2">
      <c r="A4" s="401" t="s">
        <v>0</v>
      </c>
      <c r="B4" s="401" t="s">
        <v>1</v>
      </c>
      <c r="C4" s="407" t="s">
        <v>2</v>
      </c>
      <c r="D4" s="407" t="s">
        <v>3</v>
      </c>
      <c r="E4" s="189" t="s">
        <v>875</v>
      </c>
      <c r="F4" s="402" t="s">
        <v>881</v>
      </c>
      <c r="G4" s="54" t="s">
        <v>4</v>
      </c>
      <c r="H4" s="54" t="s">
        <v>111</v>
      </c>
      <c r="I4" s="401" t="s">
        <v>7</v>
      </c>
      <c r="J4" s="405" t="s">
        <v>6</v>
      </c>
    </row>
    <row r="5" spans="1:11" ht="21" customHeight="1" x14ac:dyDescent="0.2">
      <c r="A5" s="401"/>
      <c r="B5" s="401"/>
      <c r="C5" s="408"/>
      <c r="D5" s="408"/>
      <c r="E5" s="188" t="s">
        <v>876</v>
      </c>
      <c r="F5" s="403"/>
      <c r="G5" s="55" t="s">
        <v>5</v>
      </c>
      <c r="H5" s="55" t="s">
        <v>5</v>
      </c>
      <c r="I5" s="401"/>
      <c r="J5" s="406"/>
    </row>
    <row r="6" spans="1:11" ht="21" x14ac:dyDescent="0.35">
      <c r="A6" s="224" t="s">
        <v>274</v>
      </c>
      <c r="B6" s="22" t="s">
        <v>275</v>
      </c>
      <c r="C6" s="4">
        <v>1</v>
      </c>
      <c r="D6" s="4" t="s">
        <v>276</v>
      </c>
      <c r="E6" s="306"/>
      <c r="F6" s="3">
        <v>9876</v>
      </c>
      <c r="G6" s="3">
        <v>642</v>
      </c>
      <c r="H6" s="30"/>
      <c r="I6" s="30"/>
      <c r="J6" s="3" t="s">
        <v>110</v>
      </c>
    </row>
    <row r="7" spans="1:11" ht="21" x14ac:dyDescent="0.35">
      <c r="A7" s="22"/>
      <c r="B7" s="22"/>
      <c r="C7" s="4">
        <v>2</v>
      </c>
      <c r="D7" s="4" t="s">
        <v>275</v>
      </c>
      <c r="E7" s="306"/>
      <c r="F7" s="3">
        <v>9798</v>
      </c>
      <c r="G7" s="3">
        <v>845</v>
      </c>
      <c r="H7" s="30"/>
      <c r="I7" s="30"/>
      <c r="J7" s="3" t="s">
        <v>110</v>
      </c>
    </row>
    <row r="8" spans="1:11" ht="21" x14ac:dyDescent="0.35">
      <c r="A8" s="22"/>
      <c r="B8" s="22"/>
      <c r="C8" s="4">
        <v>3</v>
      </c>
      <c r="D8" s="4" t="s">
        <v>275</v>
      </c>
      <c r="E8" s="306"/>
      <c r="F8" s="3">
        <v>12674</v>
      </c>
      <c r="G8" s="3">
        <v>854</v>
      </c>
      <c r="H8" s="30"/>
      <c r="I8" s="30"/>
      <c r="J8" s="3" t="s">
        <v>110</v>
      </c>
    </row>
    <row r="9" spans="1:11" ht="21" x14ac:dyDescent="0.35">
      <c r="A9" s="22"/>
      <c r="B9" s="22"/>
      <c r="C9" s="4">
        <v>4</v>
      </c>
      <c r="D9" s="4" t="s">
        <v>277</v>
      </c>
      <c r="E9" s="306"/>
      <c r="F9" s="3">
        <v>13147</v>
      </c>
      <c r="G9" s="3">
        <v>742</v>
      </c>
      <c r="H9" s="30"/>
      <c r="I9" s="30"/>
      <c r="J9" s="3" t="s">
        <v>110</v>
      </c>
    </row>
    <row r="10" spans="1:11" ht="21" x14ac:dyDescent="0.35">
      <c r="A10" s="22"/>
      <c r="B10" s="22"/>
      <c r="C10" s="4">
        <v>5</v>
      </c>
      <c r="D10" s="4" t="s">
        <v>278</v>
      </c>
      <c r="E10" s="306"/>
      <c r="F10" s="3">
        <v>13628</v>
      </c>
      <c r="G10" s="3">
        <v>1524</v>
      </c>
      <c r="H10" s="30"/>
      <c r="I10" s="30"/>
      <c r="J10" s="3" t="s">
        <v>110</v>
      </c>
    </row>
    <row r="11" spans="1:11" ht="21" x14ac:dyDescent="0.35">
      <c r="A11" s="22"/>
      <c r="B11" s="22"/>
      <c r="C11" s="4">
        <v>6</v>
      </c>
      <c r="D11" s="4" t="s">
        <v>279</v>
      </c>
      <c r="E11" s="306"/>
      <c r="F11" s="3">
        <v>12983</v>
      </c>
      <c r="G11" s="3">
        <v>0</v>
      </c>
      <c r="H11" s="30"/>
      <c r="I11" s="30"/>
      <c r="J11" s="3"/>
    </row>
    <row r="12" spans="1:11" ht="21" x14ac:dyDescent="0.35">
      <c r="A12" s="22"/>
      <c r="B12" s="22"/>
      <c r="C12" s="4">
        <v>7</v>
      </c>
      <c r="D12" s="4" t="s">
        <v>280</v>
      </c>
      <c r="E12" s="306"/>
      <c r="F12" s="3">
        <v>11307</v>
      </c>
      <c r="G12" s="3">
        <v>1142</v>
      </c>
      <c r="H12" s="30"/>
      <c r="I12" s="30"/>
      <c r="J12" s="3" t="s">
        <v>110</v>
      </c>
    </row>
    <row r="13" spans="1:11" ht="21" x14ac:dyDescent="0.35">
      <c r="A13" s="22"/>
      <c r="B13" s="22"/>
      <c r="C13" s="4">
        <v>8</v>
      </c>
      <c r="D13" s="4" t="s">
        <v>281</v>
      </c>
      <c r="E13" s="306"/>
      <c r="F13" s="3">
        <v>14095</v>
      </c>
      <c r="G13" s="3">
        <v>0</v>
      </c>
      <c r="H13" s="30"/>
      <c r="I13" s="30"/>
      <c r="J13" s="3"/>
    </row>
    <row r="14" spans="1:11" ht="21" x14ac:dyDescent="0.35">
      <c r="A14" s="22"/>
      <c r="B14" s="22"/>
      <c r="C14" s="4">
        <v>9</v>
      </c>
      <c r="D14" s="4" t="s">
        <v>282</v>
      </c>
      <c r="E14" s="306"/>
      <c r="F14" s="3">
        <v>16878</v>
      </c>
      <c r="G14" s="3">
        <v>0</v>
      </c>
      <c r="H14" s="30"/>
      <c r="I14" s="30"/>
      <c r="J14" s="3"/>
    </row>
    <row r="15" spans="1:11" ht="21" x14ac:dyDescent="0.35">
      <c r="A15" s="22"/>
      <c r="B15" s="22"/>
      <c r="C15" s="4">
        <v>10</v>
      </c>
      <c r="D15" s="4" t="s">
        <v>283</v>
      </c>
      <c r="E15" s="306"/>
      <c r="F15" s="3">
        <v>5836</v>
      </c>
      <c r="G15" s="3">
        <v>0</v>
      </c>
      <c r="H15" s="30"/>
      <c r="I15" s="30"/>
      <c r="J15" s="3"/>
    </row>
    <row r="16" spans="1:11" ht="21" x14ac:dyDescent="0.35">
      <c r="A16" s="22"/>
      <c r="B16" s="22"/>
      <c r="C16" s="4">
        <v>11</v>
      </c>
      <c r="D16" s="4" t="s">
        <v>284</v>
      </c>
      <c r="E16" s="306"/>
      <c r="F16" s="3">
        <v>2690</v>
      </c>
      <c r="G16" s="3">
        <v>965</v>
      </c>
      <c r="H16" s="30"/>
      <c r="I16" s="30"/>
      <c r="J16" s="3" t="s">
        <v>110</v>
      </c>
    </row>
    <row r="17" spans="1:10" ht="21" x14ac:dyDescent="0.35">
      <c r="A17" s="22"/>
      <c r="B17" s="22"/>
      <c r="C17" s="4">
        <v>12</v>
      </c>
      <c r="D17" s="4" t="s">
        <v>285</v>
      </c>
      <c r="E17" s="306"/>
      <c r="F17" s="3">
        <v>13000</v>
      </c>
      <c r="G17" s="3">
        <v>0</v>
      </c>
      <c r="H17" s="30"/>
      <c r="I17" s="30"/>
      <c r="J17" s="3"/>
    </row>
    <row r="18" spans="1:10" ht="21" x14ac:dyDescent="0.35">
      <c r="A18" s="22"/>
      <c r="B18" s="22"/>
      <c r="C18" s="4">
        <v>13</v>
      </c>
      <c r="D18" s="4" t="s">
        <v>286</v>
      </c>
      <c r="E18" s="306"/>
      <c r="F18" s="3">
        <v>11669</v>
      </c>
      <c r="G18" s="3">
        <v>0</v>
      </c>
      <c r="H18" s="30"/>
      <c r="I18" s="30"/>
      <c r="J18" s="3"/>
    </row>
    <row r="19" spans="1:10" ht="21" x14ac:dyDescent="0.35">
      <c r="A19" s="22"/>
      <c r="B19" s="22"/>
      <c r="C19" s="4">
        <v>14</v>
      </c>
      <c r="D19" s="4" t="s">
        <v>287</v>
      </c>
      <c r="E19" s="306"/>
      <c r="F19" s="3">
        <v>4345</v>
      </c>
      <c r="G19" s="3">
        <v>0</v>
      </c>
      <c r="H19" s="30"/>
      <c r="I19" s="30"/>
      <c r="J19" s="3"/>
    </row>
    <row r="20" spans="1:10" ht="21" customHeight="1" x14ac:dyDescent="0.35">
      <c r="A20" s="22"/>
      <c r="B20" s="22"/>
      <c r="C20" s="4">
        <v>15</v>
      </c>
      <c r="D20" s="4" t="s">
        <v>288</v>
      </c>
      <c r="E20" s="306"/>
      <c r="F20" s="3">
        <v>5612</v>
      </c>
      <c r="G20" s="3">
        <v>596</v>
      </c>
      <c r="H20" s="30"/>
      <c r="I20" s="30"/>
      <c r="J20" s="3" t="s">
        <v>110</v>
      </c>
    </row>
    <row r="21" spans="1:10" s="1" customFormat="1" ht="21" customHeight="1" x14ac:dyDescent="0.35">
      <c r="A21" s="208"/>
      <c r="B21" s="409" t="s">
        <v>824</v>
      </c>
      <c r="C21" s="410"/>
      <c r="D21" s="411"/>
      <c r="E21" s="204">
        <v>183735.34</v>
      </c>
      <c r="F21" s="207">
        <f>SUM(F6:F20)</f>
        <v>157538</v>
      </c>
      <c r="G21" s="215">
        <f t="shared" ref="G21" si="0">SUM(G6:G20)</f>
        <v>7310</v>
      </c>
      <c r="H21" s="215">
        <f>E21-G21</f>
        <v>176425.34</v>
      </c>
      <c r="I21" s="215">
        <f>G21+H21</f>
        <v>183735.34</v>
      </c>
      <c r="J21" s="207"/>
    </row>
    <row r="22" spans="1:10" ht="21" x14ac:dyDescent="0.35">
      <c r="A22" s="22"/>
      <c r="B22" s="427" t="s">
        <v>289</v>
      </c>
      <c r="C22" s="63">
        <v>1</v>
      </c>
      <c r="D22" s="63" t="s">
        <v>170</v>
      </c>
      <c r="E22" s="306"/>
      <c r="F22" s="91">
        <v>2137</v>
      </c>
      <c r="G22" s="3">
        <v>2137</v>
      </c>
      <c r="H22" s="40"/>
      <c r="I22" s="3"/>
      <c r="J22" s="3" t="s">
        <v>110</v>
      </c>
    </row>
    <row r="23" spans="1:10" ht="21" x14ac:dyDescent="0.35">
      <c r="A23" s="22"/>
      <c r="B23" s="428"/>
      <c r="C23" s="4">
        <v>2</v>
      </c>
      <c r="D23" s="4" t="s">
        <v>170</v>
      </c>
      <c r="E23" s="306"/>
      <c r="F23" s="3">
        <v>3562</v>
      </c>
      <c r="G23" s="3">
        <v>0</v>
      </c>
      <c r="H23" s="3"/>
      <c r="I23" s="3"/>
      <c r="J23" s="3"/>
    </row>
    <row r="24" spans="1:10" ht="21" x14ac:dyDescent="0.35">
      <c r="A24" s="22"/>
      <c r="B24" s="429"/>
      <c r="C24" s="4">
        <v>3</v>
      </c>
      <c r="D24" s="4" t="s">
        <v>170</v>
      </c>
      <c r="E24" s="306"/>
      <c r="F24" s="3">
        <v>1369</v>
      </c>
      <c r="G24" s="3">
        <v>0</v>
      </c>
      <c r="H24" s="3"/>
      <c r="I24" s="3"/>
      <c r="J24" s="3"/>
    </row>
    <row r="25" spans="1:10" ht="21" x14ac:dyDescent="0.35">
      <c r="A25" s="22"/>
      <c r="B25" s="190"/>
      <c r="C25" s="4">
        <v>4</v>
      </c>
      <c r="D25" s="4" t="s">
        <v>290</v>
      </c>
      <c r="E25" s="306"/>
      <c r="F25" s="3">
        <v>2250</v>
      </c>
      <c r="G25" s="3">
        <v>0</v>
      </c>
      <c r="H25" s="3"/>
      <c r="I25" s="3"/>
      <c r="J25" s="3"/>
    </row>
    <row r="26" spans="1:10" ht="21" x14ac:dyDescent="0.35">
      <c r="A26" s="53"/>
      <c r="B26" s="61"/>
      <c r="C26" s="27">
        <v>5</v>
      </c>
      <c r="D26" s="27" t="s">
        <v>290</v>
      </c>
      <c r="E26" s="349"/>
      <c r="F26" s="30">
        <v>5994</v>
      </c>
      <c r="G26" s="30">
        <v>3162</v>
      </c>
      <c r="H26" s="30"/>
      <c r="I26" s="30"/>
      <c r="J26" s="30" t="s">
        <v>110</v>
      </c>
    </row>
    <row r="27" spans="1:10" ht="21" x14ac:dyDescent="0.35">
      <c r="A27" s="22"/>
      <c r="B27" s="61"/>
      <c r="C27" s="63">
        <v>6</v>
      </c>
      <c r="D27" s="63" t="s">
        <v>290</v>
      </c>
      <c r="E27" s="306"/>
      <c r="F27" s="91">
        <v>1731</v>
      </c>
      <c r="G27" s="3">
        <v>1731</v>
      </c>
      <c r="H27" s="30"/>
      <c r="I27" s="30"/>
      <c r="J27" s="3" t="s">
        <v>110</v>
      </c>
    </row>
    <row r="28" spans="1:10" ht="21" x14ac:dyDescent="0.35">
      <c r="A28" s="22"/>
      <c r="B28" s="61"/>
      <c r="C28" s="4">
        <v>7</v>
      </c>
      <c r="D28" s="4" t="s">
        <v>290</v>
      </c>
      <c r="E28" s="306"/>
      <c r="F28" s="3">
        <v>2349</v>
      </c>
      <c r="G28" s="3">
        <v>2033</v>
      </c>
      <c r="H28" s="30"/>
      <c r="I28" s="30"/>
      <c r="J28" s="3" t="s">
        <v>110</v>
      </c>
    </row>
    <row r="29" spans="1:10" ht="21" x14ac:dyDescent="0.35">
      <c r="A29" s="22"/>
      <c r="B29" s="61"/>
      <c r="C29" s="4">
        <v>8</v>
      </c>
      <c r="D29" s="4" t="s">
        <v>291</v>
      </c>
      <c r="E29" s="306"/>
      <c r="F29" s="3">
        <v>3487</v>
      </c>
      <c r="G29" s="3">
        <v>0</v>
      </c>
      <c r="H29" s="30"/>
      <c r="I29" s="30"/>
      <c r="J29" s="3"/>
    </row>
    <row r="30" spans="1:10" ht="21" x14ac:dyDescent="0.35">
      <c r="A30" s="22"/>
      <c r="B30" s="61"/>
      <c r="C30" s="4">
        <v>9</v>
      </c>
      <c r="D30" s="4" t="s">
        <v>292</v>
      </c>
      <c r="E30" s="306"/>
      <c r="F30" s="3">
        <v>2494</v>
      </c>
      <c r="G30" s="3">
        <v>0</v>
      </c>
      <c r="H30" s="30"/>
      <c r="I30" s="30"/>
      <c r="J30" s="3"/>
    </row>
    <row r="31" spans="1:10" ht="21" x14ac:dyDescent="0.35">
      <c r="A31" s="22"/>
      <c r="B31" s="61"/>
      <c r="C31" s="4">
        <v>10</v>
      </c>
      <c r="D31" s="4" t="s">
        <v>293</v>
      </c>
      <c r="E31" s="306"/>
      <c r="F31" s="3">
        <v>794</v>
      </c>
      <c r="G31" s="3">
        <v>0</v>
      </c>
      <c r="H31" s="30"/>
      <c r="I31" s="30"/>
      <c r="J31" s="3"/>
    </row>
    <row r="32" spans="1:10" ht="21" x14ac:dyDescent="0.35">
      <c r="A32" s="22"/>
      <c r="B32" s="22"/>
      <c r="C32" s="4">
        <v>11</v>
      </c>
      <c r="D32" s="4" t="s">
        <v>294</v>
      </c>
      <c r="E32" s="306"/>
      <c r="F32" s="3">
        <v>1063</v>
      </c>
      <c r="G32" s="3">
        <v>0</v>
      </c>
      <c r="H32" s="30"/>
      <c r="I32" s="30"/>
      <c r="J32" s="3"/>
    </row>
    <row r="33" spans="1:10" s="1" customFormat="1" ht="21" x14ac:dyDescent="0.35">
      <c r="A33" s="208"/>
      <c r="B33" s="409" t="s">
        <v>825</v>
      </c>
      <c r="C33" s="410"/>
      <c r="D33" s="411"/>
      <c r="E33" s="204">
        <v>17426.93</v>
      </c>
      <c r="F33" s="207">
        <f>SUM(F22:F32)</f>
        <v>27230</v>
      </c>
      <c r="G33" s="215">
        <f>SUM(G22:G32)</f>
        <v>9063</v>
      </c>
      <c r="H33" s="215">
        <f>E33-G33</f>
        <v>8363.93</v>
      </c>
      <c r="I33" s="215">
        <f>H33+G33</f>
        <v>17426.93</v>
      </c>
      <c r="J33" s="207"/>
    </row>
    <row r="34" spans="1:10" ht="21" x14ac:dyDescent="0.35">
      <c r="A34" s="22"/>
      <c r="B34" s="22" t="s">
        <v>274</v>
      </c>
      <c r="C34" s="4">
        <v>1</v>
      </c>
      <c r="D34" s="4" t="s">
        <v>295</v>
      </c>
      <c r="E34" s="306"/>
      <c r="F34" s="3">
        <v>5340</v>
      </c>
      <c r="G34" s="3">
        <v>2586</v>
      </c>
      <c r="H34" s="30"/>
      <c r="I34" s="30"/>
      <c r="J34" s="3" t="s">
        <v>110</v>
      </c>
    </row>
    <row r="35" spans="1:10" ht="21" x14ac:dyDescent="0.35">
      <c r="A35" s="22"/>
      <c r="B35" s="92"/>
      <c r="C35" s="63">
        <v>2</v>
      </c>
      <c r="D35" s="63" t="s">
        <v>296</v>
      </c>
      <c r="E35" s="306"/>
      <c r="F35" s="91">
        <v>2179</v>
      </c>
      <c r="G35" s="3">
        <v>2179</v>
      </c>
      <c r="H35" s="30"/>
      <c r="I35" s="30"/>
      <c r="J35" s="3" t="s">
        <v>110</v>
      </c>
    </row>
    <row r="36" spans="1:10" ht="21" x14ac:dyDescent="0.35">
      <c r="A36" s="22"/>
      <c r="B36" s="22"/>
      <c r="C36" s="4">
        <v>3</v>
      </c>
      <c r="D36" s="4" t="s">
        <v>274</v>
      </c>
      <c r="E36" s="306"/>
      <c r="F36" s="3">
        <v>4176</v>
      </c>
      <c r="G36" s="3">
        <v>2465</v>
      </c>
      <c r="H36" s="30"/>
      <c r="I36" s="30"/>
      <c r="J36" s="3" t="s">
        <v>110</v>
      </c>
    </row>
    <row r="37" spans="1:10" ht="21" x14ac:dyDescent="0.35">
      <c r="A37" s="22"/>
      <c r="B37" s="22"/>
      <c r="C37" s="4">
        <v>4</v>
      </c>
      <c r="D37" s="4" t="s">
        <v>297</v>
      </c>
      <c r="E37" s="306"/>
      <c r="F37" s="3">
        <v>3203</v>
      </c>
      <c r="G37" s="3">
        <v>2473</v>
      </c>
      <c r="H37" s="30"/>
      <c r="I37" s="30"/>
      <c r="J37" s="3" t="s">
        <v>110</v>
      </c>
    </row>
    <row r="38" spans="1:10" ht="21" x14ac:dyDescent="0.35">
      <c r="A38" s="22"/>
      <c r="B38" s="22"/>
      <c r="C38" s="4">
        <v>5</v>
      </c>
      <c r="D38" s="4" t="s">
        <v>298</v>
      </c>
      <c r="E38" s="306"/>
      <c r="F38" s="3">
        <v>5120</v>
      </c>
      <c r="G38" s="3">
        <v>1624</v>
      </c>
      <c r="H38" s="30"/>
      <c r="I38" s="30"/>
      <c r="J38" s="3" t="s">
        <v>110</v>
      </c>
    </row>
    <row r="39" spans="1:10" ht="21" x14ac:dyDescent="0.35">
      <c r="A39" s="22"/>
      <c r="B39" s="22"/>
      <c r="C39" s="4">
        <v>6</v>
      </c>
      <c r="D39" s="4" t="s">
        <v>299</v>
      </c>
      <c r="E39" s="306"/>
      <c r="F39" s="3">
        <v>5176</v>
      </c>
      <c r="G39" s="3">
        <v>1485</v>
      </c>
      <c r="H39" s="30"/>
      <c r="I39" s="30"/>
      <c r="J39" s="3" t="s">
        <v>110</v>
      </c>
    </row>
    <row r="40" spans="1:10" ht="21" x14ac:dyDescent="0.35">
      <c r="A40" s="22"/>
      <c r="B40" s="22"/>
      <c r="C40" s="4">
        <v>7</v>
      </c>
      <c r="D40" s="4" t="s">
        <v>300</v>
      </c>
      <c r="E40" s="306"/>
      <c r="F40" s="3">
        <v>6345</v>
      </c>
      <c r="G40" s="3">
        <v>0</v>
      </c>
      <c r="H40" s="30"/>
      <c r="I40" s="30"/>
      <c r="J40" s="3"/>
    </row>
    <row r="41" spans="1:10" ht="21" x14ac:dyDescent="0.35">
      <c r="A41" s="22"/>
      <c r="B41" s="22"/>
      <c r="C41" s="4">
        <v>8</v>
      </c>
      <c r="D41" s="4" t="s">
        <v>295</v>
      </c>
      <c r="E41" s="306"/>
      <c r="F41" s="3">
        <v>6033</v>
      </c>
      <c r="G41" s="3">
        <v>1639</v>
      </c>
      <c r="H41" s="30"/>
      <c r="I41" s="30"/>
      <c r="J41" s="3" t="s">
        <v>110</v>
      </c>
    </row>
    <row r="42" spans="1:10" ht="21" x14ac:dyDescent="0.35">
      <c r="A42" s="22"/>
      <c r="B42" s="22"/>
      <c r="C42" s="4">
        <v>9</v>
      </c>
      <c r="D42" s="4" t="s">
        <v>296</v>
      </c>
      <c r="E42" s="306"/>
      <c r="F42" s="3">
        <v>1194</v>
      </c>
      <c r="G42" s="3">
        <v>1027</v>
      </c>
      <c r="H42" s="30"/>
      <c r="I42" s="30"/>
      <c r="J42" s="3" t="s">
        <v>110</v>
      </c>
    </row>
    <row r="43" spans="1:10" ht="21" x14ac:dyDescent="0.35">
      <c r="A43" s="22"/>
      <c r="B43" s="22"/>
      <c r="C43" s="4">
        <v>10</v>
      </c>
      <c r="D43" s="4" t="s">
        <v>301</v>
      </c>
      <c r="E43" s="306"/>
      <c r="F43" s="3">
        <v>7268</v>
      </c>
      <c r="G43" s="3">
        <v>0</v>
      </c>
      <c r="H43" s="30"/>
      <c r="I43" s="30"/>
      <c r="J43" s="3"/>
    </row>
    <row r="44" spans="1:10" ht="21" x14ac:dyDescent="0.35">
      <c r="A44" s="22"/>
      <c r="B44" s="22"/>
      <c r="C44" s="4">
        <v>11</v>
      </c>
      <c r="D44" s="4" t="s">
        <v>302</v>
      </c>
      <c r="E44" s="306"/>
      <c r="F44" s="3">
        <v>2633</v>
      </c>
      <c r="G44" s="3">
        <v>0</v>
      </c>
      <c r="H44" s="30"/>
      <c r="I44" s="30"/>
      <c r="J44" s="3"/>
    </row>
    <row r="45" spans="1:10" ht="21" x14ac:dyDescent="0.35">
      <c r="A45" s="22"/>
      <c r="B45" s="22"/>
      <c r="C45" s="4">
        <v>12</v>
      </c>
      <c r="D45" s="4" t="s">
        <v>303</v>
      </c>
      <c r="E45" s="306"/>
      <c r="F45" s="3">
        <v>1739</v>
      </c>
      <c r="G45" s="3">
        <v>0</v>
      </c>
      <c r="H45" s="30"/>
      <c r="I45" s="30"/>
      <c r="J45" s="3"/>
    </row>
    <row r="46" spans="1:10" ht="21" customHeight="1" x14ac:dyDescent="0.35">
      <c r="A46" s="77"/>
      <c r="B46" s="77"/>
      <c r="C46" s="78">
        <v>13</v>
      </c>
      <c r="D46" s="78" t="s">
        <v>304</v>
      </c>
      <c r="E46" s="307"/>
      <c r="F46" s="79">
        <v>1418</v>
      </c>
      <c r="G46" s="79">
        <v>0</v>
      </c>
      <c r="H46" s="66"/>
      <c r="I46" s="66"/>
      <c r="J46" s="79"/>
    </row>
    <row r="47" spans="1:10" s="1" customFormat="1" ht="21" customHeight="1" x14ac:dyDescent="0.35">
      <c r="A47" s="208"/>
      <c r="B47" s="395" t="s">
        <v>826</v>
      </c>
      <c r="C47" s="395"/>
      <c r="D47" s="395"/>
      <c r="E47" s="209">
        <v>34307.440000000002</v>
      </c>
      <c r="F47" s="207">
        <f>SUM(F34:F46)</f>
        <v>51824</v>
      </c>
      <c r="G47" s="215">
        <f t="shared" ref="G47" si="1">SUM(G34:G46)</f>
        <v>15478</v>
      </c>
      <c r="H47" s="215">
        <f>E47-G47</f>
        <v>18829.440000000002</v>
      </c>
      <c r="I47" s="215">
        <f>G47+H47</f>
        <v>34307.440000000002</v>
      </c>
      <c r="J47" s="207"/>
    </row>
    <row r="48" spans="1:10" ht="21" customHeight="1" x14ac:dyDescent="0.35">
      <c r="A48" s="22"/>
      <c r="B48" s="227" t="s">
        <v>305</v>
      </c>
      <c r="C48" s="4">
        <v>1</v>
      </c>
      <c r="D48" s="4" t="s">
        <v>306</v>
      </c>
      <c r="E48" s="306"/>
      <c r="F48" s="3">
        <v>5760</v>
      </c>
      <c r="G48" s="3">
        <v>0</v>
      </c>
      <c r="H48" s="3"/>
      <c r="I48" s="3"/>
      <c r="J48" s="3"/>
    </row>
    <row r="49" spans="1:10" ht="21" x14ac:dyDescent="0.35">
      <c r="A49" s="53"/>
      <c r="B49" s="226"/>
      <c r="C49" s="27">
        <v>2</v>
      </c>
      <c r="D49" s="27" t="s">
        <v>307</v>
      </c>
      <c r="E49" s="349"/>
      <c r="F49" s="30">
        <v>2548</v>
      </c>
      <c r="G49" s="30">
        <v>0</v>
      </c>
      <c r="H49" s="30"/>
      <c r="I49" s="30"/>
      <c r="J49" s="30"/>
    </row>
    <row r="50" spans="1:10" ht="21" x14ac:dyDescent="0.35">
      <c r="A50" s="22"/>
      <c r="B50" s="22"/>
      <c r="C50" s="4">
        <v>3</v>
      </c>
      <c r="D50" s="4" t="s">
        <v>308</v>
      </c>
      <c r="E50" s="306"/>
      <c r="F50" s="3">
        <v>2801</v>
      </c>
      <c r="G50" s="3">
        <v>1487</v>
      </c>
      <c r="H50" s="30"/>
      <c r="I50" s="30"/>
      <c r="J50" s="3" t="s">
        <v>110</v>
      </c>
    </row>
    <row r="51" spans="1:10" ht="21" x14ac:dyDescent="0.35">
      <c r="A51" s="22"/>
      <c r="B51" s="22"/>
      <c r="C51" s="4">
        <v>4</v>
      </c>
      <c r="D51" s="4" t="s">
        <v>309</v>
      </c>
      <c r="E51" s="306"/>
      <c r="F51" s="3">
        <v>7500</v>
      </c>
      <c r="G51" s="3">
        <v>1693</v>
      </c>
      <c r="H51" s="30"/>
      <c r="I51" s="30"/>
      <c r="J51" s="3" t="s">
        <v>110</v>
      </c>
    </row>
    <row r="52" spans="1:10" ht="21" x14ac:dyDescent="0.35">
      <c r="A52" s="22"/>
      <c r="B52" s="22"/>
      <c r="C52" s="4">
        <v>5</v>
      </c>
      <c r="D52" s="4" t="s">
        <v>310</v>
      </c>
      <c r="E52" s="306"/>
      <c r="F52" s="3">
        <v>6258</v>
      </c>
      <c r="G52" s="3">
        <v>0</v>
      </c>
      <c r="H52" s="30"/>
      <c r="I52" s="30"/>
      <c r="J52" s="3"/>
    </row>
    <row r="53" spans="1:10" ht="21" x14ac:dyDescent="0.35">
      <c r="A53" s="22"/>
      <c r="B53" s="22"/>
      <c r="C53" s="4">
        <v>6</v>
      </c>
      <c r="D53" s="4" t="s">
        <v>311</v>
      </c>
      <c r="E53" s="306"/>
      <c r="F53" s="3">
        <v>4976</v>
      </c>
      <c r="G53" s="3">
        <v>0</v>
      </c>
      <c r="H53" s="30"/>
      <c r="I53" s="30"/>
      <c r="J53" s="3"/>
    </row>
    <row r="54" spans="1:10" ht="21" x14ac:dyDescent="0.35">
      <c r="A54" s="22"/>
      <c r="B54" s="22"/>
      <c r="C54" s="4">
        <v>7</v>
      </c>
      <c r="D54" s="4" t="s">
        <v>149</v>
      </c>
      <c r="E54" s="306"/>
      <c r="F54" s="3">
        <v>15351</v>
      </c>
      <c r="G54" s="3">
        <v>0</v>
      </c>
      <c r="H54" s="30"/>
      <c r="I54" s="30"/>
      <c r="J54" s="3"/>
    </row>
    <row r="55" spans="1:10" ht="21" x14ac:dyDescent="0.35">
      <c r="A55" s="22"/>
      <c r="B55" s="22"/>
      <c r="C55" s="4">
        <v>8</v>
      </c>
      <c r="D55" s="4" t="s">
        <v>312</v>
      </c>
      <c r="E55" s="306"/>
      <c r="F55" s="3">
        <v>1120</v>
      </c>
      <c r="G55" s="3">
        <v>0</v>
      </c>
      <c r="H55" s="30"/>
      <c r="I55" s="30"/>
      <c r="J55" s="3"/>
    </row>
    <row r="56" spans="1:10" ht="21" x14ac:dyDescent="0.35">
      <c r="A56" s="22"/>
      <c r="B56" s="22"/>
      <c r="C56" s="4">
        <v>9</v>
      </c>
      <c r="D56" s="4" t="s">
        <v>313</v>
      </c>
      <c r="E56" s="306"/>
      <c r="F56" s="3">
        <v>2168</v>
      </c>
      <c r="G56" s="3">
        <v>1578</v>
      </c>
      <c r="H56" s="30"/>
      <c r="I56" s="30"/>
      <c r="J56" s="3" t="s">
        <v>110</v>
      </c>
    </row>
    <row r="57" spans="1:10" ht="21" x14ac:dyDescent="0.35">
      <c r="A57" s="22"/>
      <c r="B57" s="22"/>
      <c r="C57" s="4">
        <v>10</v>
      </c>
      <c r="D57" s="4" t="s">
        <v>314</v>
      </c>
      <c r="E57" s="306"/>
      <c r="F57" s="3">
        <v>1872</v>
      </c>
      <c r="G57" s="3">
        <v>0</v>
      </c>
      <c r="H57" s="30"/>
      <c r="I57" s="30"/>
      <c r="J57" s="3"/>
    </row>
    <row r="58" spans="1:10" ht="21" customHeight="1" x14ac:dyDescent="0.35">
      <c r="A58" s="22"/>
      <c r="B58" s="22"/>
      <c r="C58" s="4">
        <v>11</v>
      </c>
      <c r="D58" s="4" t="s">
        <v>315</v>
      </c>
      <c r="E58" s="306"/>
      <c r="F58" s="3">
        <v>1971</v>
      </c>
      <c r="G58" s="3">
        <v>0</v>
      </c>
      <c r="H58" s="30"/>
      <c r="I58" s="30"/>
      <c r="J58" s="3"/>
    </row>
    <row r="59" spans="1:10" s="1" customFormat="1" ht="21" customHeight="1" x14ac:dyDescent="0.35">
      <c r="A59" s="208"/>
      <c r="B59" s="409" t="s">
        <v>827</v>
      </c>
      <c r="C59" s="410"/>
      <c r="D59" s="411"/>
      <c r="E59" s="204">
        <v>55115.82</v>
      </c>
      <c r="F59" s="207">
        <f>SUM(F48:F58)</f>
        <v>52325</v>
      </c>
      <c r="G59" s="215">
        <f>SUM(G48:G58)</f>
        <v>4758</v>
      </c>
      <c r="H59" s="215">
        <f>E59-G59</f>
        <v>50357.82</v>
      </c>
      <c r="I59" s="215">
        <f>H59+G59</f>
        <v>55115.82</v>
      </c>
      <c r="J59" s="207"/>
    </row>
    <row r="60" spans="1:10" ht="21" x14ac:dyDescent="0.35">
      <c r="A60" s="22"/>
      <c r="B60" s="430" t="s">
        <v>316</v>
      </c>
      <c r="C60" s="4">
        <v>1</v>
      </c>
      <c r="D60" s="4" t="s">
        <v>317</v>
      </c>
      <c r="E60" s="306"/>
      <c r="F60" s="3">
        <v>5738</v>
      </c>
      <c r="G60" s="3">
        <v>1045</v>
      </c>
      <c r="H60" s="30"/>
      <c r="I60" s="30"/>
      <c r="J60" s="3" t="s">
        <v>110</v>
      </c>
    </row>
    <row r="61" spans="1:10" ht="21" x14ac:dyDescent="0.35">
      <c r="A61" s="22"/>
      <c r="B61" s="431"/>
      <c r="C61" s="4">
        <v>2</v>
      </c>
      <c r="D61" s="4" t="s">
        <v>318</v>
      </c>
      <c r="E61" s="306"/>
      <c r="F61" s="3">
        <v>4410</v>
      </c>
      <c r="G61" s="3">
        <v>0</v>
      </c>
      <c r="H61" s="30"/>
      <c r="I61" s="30"/>
      <c r="J61" s="3"/>
    </row>
    <row r="62" spans="1:10" ht="21" x14ac:dyDescent="0.35">
      <c r="A62" s="22"/>
      <c r="B62" s="22"/>
      <c r="C62" s="4">
        <v>3</v>
      </c>
      <c r="D62" s="4" t="s">
        <v>319</v>
      </c>
      <c r="E62" s="306"/>
      <c r="F62" s="3">
        <v>6720</v>
      </c>
      <c r="G62" s="3">
        <v>1156</v>
      </c>
      <c r="H62" s="30"/>
      <c r="I62" s="30"/>
      <c r="J62" s="3" t="s">
        <v>110</v>
      </c>
    </row>
    <row r="63" spans="1:10" ht="21" x14ac:dyDescent="0.35">
      <c r="A63" s="22"/>
      <c r="B63" s="22"/>
      <c r="C63" s="4">
        <v>4</v>
      </c>
      <c r="D63" s="4" t="s">
        <v>320</v>
      </c>
      <c r="E63" s="306"/>
      <c r="F63" s="3">
        <v>3185</v>
      </c>
      <c r="G63" s="3">
        <v>1035</v>
      </c>
      <c r="H63" s="30"/>
      <c r="I63" s="30"/>
      <c r="J63" s="3" t="s">
        <v>110</v>
      </c>
    </row>
    <row r="64" spans="1:10" ht="21" x14ac:dyDescent="0.35">
      <c r="A64" s="22"/>
      <c r="B64" s="22"/>
      <c r="C64" s="4">
        <v>5</v>
      </c>
      <c r="D64" s="4" t="s">
        <v>321</v>
      </c>
      <c r="E64" s="306"/>
      <c r="F64" s="3">
        <v>7028</v>
      </c>
      <c r="G64" s="3">
        <v>987</v>
      </c>
      <c r="H64" s="30"/>
      <c r="I64" s="30"/>
      <c r="J64" s="3" t="s">
        <v>110</v>
      </c>
    </row>
    <row r="65" spans="1:10" ht="21" x14ac:dyDescent="0.35">
      <c r="A65" s="22"/>
      <c r="B65" s="22"/>
      <c r="C65" s="4">
        <v>6</v>
      </c>
      <c r="D65" s="4" t="s">
        <v>322</v>
      </c>
      <c r="E65" s="306"/>
      <c r="F65" s="3">
        <v>1321</v>
      </c>
      <c r="G65" s="3">
        <v>0</v>
      </c>
      <c r="H65" s="30"/>
      <c r="I65" s="30"/>
      <c r="J65" s="3"/>
    </row>
    <row r="66" spans="1:10" ht="21" x14ac:dyDescent="0.35">
      <c r="A66" s="22"/>
      <c r="B66" s="22"/>
      <c r="C66" s="4">
        <v>7</v>
      </c>
      <c r="D66" s="4" t="s">
        <v>323</v>
      </c>
      <c r="E66" s="306"/>
      <c r="F66" s="3">
        <v>1286</v>
      </c>
      <c r="G66" s="3">
        <v>0</v>
      </c>
      <c r="H66" s="30"/>
      <c r="I66" s="30"/>
      <c r="J66" s="3"/>
    </row>
    <row r="67" spans="1:10" ht="21" x14ac:dyDescent="0.35">
      <c r="A67" s="22"/>
      <c r="B67" s="22"/>
      <c r="C67" s="4">
        <v>8</v>
      </c>
      <c r="D67" s="4" t="s">
        <v>324</v>
      </c>
      <c r="E67" s="306"/>
      <c r="F67" s="3">
        <v>1694</v>
      </c>
      <c r="G67" s="3">
        <v>0</v>
      </c>
      <c r="H67" s="30"/>
      <c r="I67" s="30"/>
      <c r="J67" s="3"/>
    </row>
    <row r="68" spans="1:10" ht="21" x14ac:dyDescent="0.35">
      <c r="A68" s="22"/>
      <c r="B68" s="22"/>
      <c r="C68" s="4">
        <v>9</v>
      </c>
      <c r="D68" s="4" t="s">
        <v>325</v>
      </c>
      <c r="E68" s="306"/>
      <c r="F68" s="3">
        <v>1968</v>
      </c>
      <c r="G68" s="3">
        <v>0</v>
      </c>
      <c r="H68" s="30"/>
      <c r="I68" s="30"/>
      <c r="J68" s="3"/>
    </row>
    <row r="69" spans="1:10" s="1" customFormat="1" ht="21" x14ac:dyDescent="0.35">
      <c r="A69" s="208"/>
      <c r="B69" s="409" t="s">
        <v>828</v>
      </c>
      <c r="C69" s="410"/>
      <c r="D69" s="411"/>
      <c r="E69" s="204">
        <v>42271.199999999997</v>
      </c>
      <c r="F69" s="207">
        <f>SUM(F60:F68)</f>
        <v>33350</v>
      </c>
      <c r="G69" s="215">
        <f t="shared" ref="G69" si="2">SUM(G60:G68)</f>
        <v>4223</v>
      </c>
      <c r="H69" s="215">
        <f>E69-G69</f>
        <v>38048.199999999997</v>
      </c>
      <c r="I69" s="215">
        <f>G69+H69</f>
        <v>42271.199999999997</v>
      </c>
      <c r="J69" s="207"/>
    </row>
    <row r="70" spans="1:10" s="1" customFormat="1" ht="21" x14ac:dyDescent="0.35">
      <c r="A70" s="133"/>
      <c r="B70" s="394" t="s">
        <v>784</v>
      </c>
      <c r="C70" s="394"/>
      <c r="D70" s="394"/>
      <c r="E70" s="194">
        <f>E21+E33+E47+E59+E69</f>
        <v>332856.73</v>
      </c>
      <c r="F70" s="134">
        <f>F21+F33+F47+F59+F69</f>
        <v>322267</v>
      </c>
      <c r="G70" s="223">
        <f>G21+G33+G47+G59+G69</f>
        <v>40832</v>
      </c>
      <c r="H70" s="223">
        <f>H21+H33+H47+H59+H69</f>
        <v>292024.73</v>
      </c>
      <c r="I70" s="223">
        <f>G70+H70</f>
        <v>332856.73</v>
      </c>
      <c r="J70" s="134"/>
    </row>
    <row r="71" spans="1:10" s="1" customFormat="1" ht="21" x14ac:dyDescent="0.35">
      <c r="A71" s="197"/>
      <c r="B71" s="198"/>
      <c r="C71" s="198"/>
      <c r="D71" s="198"/>
      <c r="E71" s="199"/>
      <c r="F71" s="202"/>
      <c r="G71" s="225"/>
      <c r="H71" s="225"/>
      <c r="I71" s="225"/>
      <c r="J71" s="202"/>
    </row>
    <row r="72" spans="1:10" s="222" customFormat="1" ht="21" x14ac:dyDescent="0.35">
      <c r="A72" s="197"/>
      <c r="B72" s="198"/>
      <c r="C72" s="198"/>
      <c r="D72" s="193" t="s">
        <v>877</v>
      </c>
      <c r="E72" s="199"/>
      <c r="F72" s="202"/>
      <c r="G72" s="225"/>
      <c r="H72" s="225"/>
      <c r="I72" s="225"/>
      <c r="J72" s="202"/>
    </row>
    <row r="74" spans="1:10" ht="23.25" x14ac:dyDescent="0.35">
      <c r="D74" s="308" t="s">
        <v>884</v>
      </c>
      <c r="E74" s="312"/>
      <c r="F74" s="312"/>
    </row>
    <row r="91" spans="6:9" x14ac:dyDescent="0.2">
      <c r="F91" s="74"/>
      <c r="G91" s="74"/>
      <c r="H91" s="74"/>
      <c r="I91" s="74"/>
    </row>
  </sheetData>
  <mergeCells count="18">
    <mergeCell ref="B69:D69"/>
    <mergeCell ref="B70:D70"/>
    <mergeCell ref="A2:J2"/>
    <mergeCell ref="A3:J3"/>
    <mergeCell ref="A4:A5"/>
    <mergeCell ref="B4:B5"/>
    <mergeCell ref="C4:C5"/>
    <mergeCell ref="D4:D5"/>
    <mergeCell ref="J4:J5"/>
    <mergeCell ref="B22:B24"/>
    <mergeCell ref="B60:B61"/>
    <mergeCell ref="F4:F5"/>
    <mergeCell ref="I4:I5"/>
    <mergeCell ref="B21:D21"/>
    <mergeCell ref="B33:D33"/>
    <mergeCell ref="A1:K1"/>
    <mergeCell ref="B47:D47"/>
    <mergeCell ref="B59:D59"/>
  </mergeCells>
  <pageMargins left="0.51181102362204722" right="0.31496062992125984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87"/>
  <sheetViews>
    <sheetView zoomScale="110" zoomScaleNormal="110" workbookViewId="0">
      <pane ySplit="4" topLeftCell="A5" activePane="bottomLeft" state="frozen"/>
      <selection pane="bottomLeft" activeCell="L1" sqref="L1:L1048576"/>
    </sheetView>
  </sheetViews>
  <sheetFormatPr defaultRowHeight="14.25" x14ac:dyDescent="0.2"/>
  <cols>
    <col min="1" max="1" width="6.25" style="1" customWidth="1"/>
    <col min="2" max="2" width="7.5" style="1" customWidth="1"/>
    <col min="3" max="3" width="4.875" style="1" customWidth="1"/>
    <col min="4" max="4" width="11.25" style="1" customWidth="1"/>
    <col min="5" max="5" width="16.75" style="1" customWidth="1"/>
    <col min="6" max="6" width="12.625" style="1" customWidth="1"/>
    <col min="7" max="8" width="15.5" style="1" customWidth="1"/>
    <col min="9" max="9" width="11.5" style="1" customWidth="1"/>
    <col min="10" max="10" width="34.375" style="1" customWidth="1"/>
  </cols>
  <sheetData>
    <row r="1" spans="1:11" ht="21" x14ac:dyDescent="0.35">
      <c r="A1" s="397" t="s">
        <v>883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21" x14ac:dyDescent="0.35">
      <c r="A2" s="397" t="s">
        <v>882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1" ht="21.75" thickBot="1" x14ac:dyDescent="0.4">
      <c r="A3" s="426" t="s">
        <v>326</v>
      </c>
      <c r="B3" s="426"/>
      <c r="C3" s="426"/>
      <c r="D3" s="426"/>
      <c r="E3" s="426"/>
      <c r="F3" s="426"/>
      <c r="G3" s="426"/>
      <c r="H3" s="426"/>
      <c r="I3" s="426"/>
      <c r="J3" s="426"/>
    </row>
    <row r="4" spans="1:11" ht="54" customHeight="1" thickBot="1" x14ac:dyDescent="0.25">
      <c r="A4" s="230" t="s">
        <v>0</v>
      </c>
      <c r="B4" s="231" t="s">
        <v>1</v>
      </c>
      <c r="C4" s="231" t="s">
        <v>2</v>
      </c>
      <c r="D4" s="232" t="s">
        <v>3</v>
      </c>
      <c r="E4" s="228" t="s">
        <v>878</v>
      </c>
      <c r="F4" s="296" t="s">
        <v>881</v>
      </c>
      <c r="G4" s="295" t="s">
        <v>660</v>
      </c>
      <c r="H4" s="233" t="s">
        <v>661</v>
      </c>
      <c r="I4" s="231" t="s">
        <v>7</v>
      </c>
      <c r="J4" s="234" t="s">
        <v>6</v>
      </c>
    </row>
    <row r="5" spans="1:11" ht="19.5" customHeight="1" x14ac:dyDescent="0.35">
      <c r="A5" s="229" t="s">
        <v>328</v>
      </c>
      <c r="B5" s="431" t="s">
        <v>329</v>
      </c>
      <c r="C5" s="27">
        <v>1</v>
      </c>
      <c r="D5" s="27" t="s">
        <v>330</v>
      </c>
      <c r="E5" s="349"/>
      <c r="F5" s="294"/>
      <c r="G5" s="30">
        <v>2107</v>
      </c>
      <c r="H5" s="30"/>
      <c r="I5" s="30"/>
      <c r="J5" s="30" t="s">
        <v>108</v>
      </c>
    </row>
    <row r="6" spans="1:11" ht="21" customHeight="1" x14ac:dyDescent="0.35">
      <c r="A6" s="130"/>
      <c r="B6" s="400"/>
      <c r="C6" s="4">
        <v>2</v>
      </c>
      <c r="D6" s="4" t="s">
        <v>331</v>
      </c>
      <c r="E6" s="306"/>
      <c r="F6" s="3">
        <v>2794</v>
      </c>
      <c r="G6" s="3">
        <v>2794</v>
      </c>
      <c r="H6" s="3"/>
      <c r="I6" s="3"/>
      <c r="J6" s="3" t="s">
        <v>108</v>
      </c>
    </row>
    <row r="7" spans="1:11" ht="21" x14ac:dyDescent="0.35">
      <c r="A7" s="130"/>
      <c r="B7" s="59"/>
      <c r="C7" s="63">
        <v>3</v>
      </c>
      <c r="D7" s="63" t="s">
        <v>332</v>
      </c>
      <c r="E7" s="306"/>
      <c r="F7" s="3">
        <v>2906</v>
      </c>
      <c r="G7" s="3">
        <v>2906</v>
      </c>
      <c r="H7" s="3"/>
      <c r="I7" s="3"/>
      <c r="J7" s="3" t="s">
        <v>108</v>
      </c>
    </row>
    <row r="8" spans="1:11" ht="21" x14ac:dyDescent="0.35">
      <c r="A8" s="130"/>
      <c r="B8" s="59"/>
      <c r="C8" s="4">
        <v>4</v>
      </c>
      <c r="D8" s="4" t="s">
        <v>333</v>
      </c>
      <c r="E8" s="306"/>
      <c r="F8" s="3">
        <v>1076</v>
      </c>
      <c r="G8" s="3">
        <v>1076</v>
      </c>
      <c r="H8" s="3"/>
      <c r="I8" s="3"/>
      <c r="J8" s="3" t="s">
        <v>108</v>
      </c>
    </row>
    <row r="9" spans="1:11" ht="21" x14ac:dyDescent="0.35">
      <c r="A9" s="130"/>
      <c r="B9" s="59"/>
      <c r="C9" s="4">
        <v>5</v>
      </c>
      <c r="D9" s="4" t="s">
        <v>330</v>
      </c>
      <c r="E9" s="306"/>
      <c r="F9" s="3">
        <v>1778</v>
      </c>
      <c r="G9" s="3">
        <v>1778</v>
      </c>
      <c r="H9" s="3"/>
      <c r="I9" s="3"/>
      <c r="J9" s="3" t="s">
        <v>108</v>
      </c>
    </row>
    <row r="10" spans="1:11" ht="21" x14ac:dyDescent="0.35">
      <c r="A10" s="130"/>
      <c r="B10" s="59"/>
      <c r="C10" s="63">
        <v>6</v>
      </c>
      <c r="D10" s="63" t="s">
        <v>330</v>
      </c>
      <c r="E10" s="306"/>
      <c r="F10" s="3">
        <v>3046</v>
      </c>
      <c r="G10" s="3">
        <v>3046</v>
      </c>
      <c r="H10" s="3"/>
      <c r="I10" s="3"/>
      <c r="J10" s="3" t="s">
        <v>108</v>
      </c>
    </row>
    <row r="11" spans="1:11" ht="21" x14ac:dyDescent="0.35">
      <c r="A11" s="130"/>
      <c r="B11" s="59"/>
      <c r="C11" s="4">
        <v>7</v>
      </c>
      <c r="D11" s="4" t="s">
        <v>51</v>
      </c>
      <c r="E11" s="306"/>
      <c r="F11" s="3">
        <v>2297</v>
      </c>
      <c r="G11" s="3">
        <v>2297</v>
      </c>
      <c r="H11" s="3"/>
      <c r="I11" s="3"/>
      <c r="J11" s="3" t="s">
        <v>108</v>
      </c>
    </row>
    <row r="12" spans="1:11" ht="21" x14ac:dyDescent="0.35">
      <c r="A12" s="130"/>
      <c r="B12" s="59"/>
      <c r="C12" s="63">
        <v>8</v>
      </c>
      <c r="D12" s="63" t="s">
        <v>329</v>
      </c>
      <c r="E12" s="306"/>
      <c r="F12" s="3">
        <v>818</v>
      </c>
      <c r="G12" s="3">
        <v>818</v>
      </c>
      <c r="H12" s="3"/>
      <c r="I12" s="3"/>
      <c r="J12" s="3" t="s">
        <v>108</v>
      </c>
    </row>
    <row r="13" spans="1:11" ht="21" x14ac:dyDescent="0.35">
      <c r="A13" s="131"/>
      <c r="B13" s="59"/>
      <c r="C13" s="63">
        <v>9</v>
      </c>
      <c r="D13" s="63" t="s">
        <v>334</v>
      </c>
      <c r="E13" s="306"/>
      <c r="F13" s="3">
        <v>2356</v>
      </c>
      <c r="G13" s="3">
        <v>2356</v>
      </c>
      <c r="H13" s="3"/>
      <c r="I13" s="3"/>
      <c r="J13" s="3" t="s">
        <v>108</v>
      </c>
    </row>
    <row r="14" spans="1:11" ht="21" x14ac:dyDescent="0.35">
      <c r="A14" s="131"/>
      <c r="B14" s="22"/>
      <c r="C14" s="63">
        <v>10</v>
      </c>
      <c r="D14" s="63" t="s">
        <v>335</v>
      </c>
      <c r="E14" s="306"/>
      <c r="F14" s="3">
        <v>678</v>
      </c>
      <c r="G14" s="3">
        <v>678</v>
      </c>
      <c r="H14" s="3"/>
      <c r="I14" s="3"/>
      <c r="J14" s="3" t="s">
        <v>336</v>
      </c>
    </row>
    <row r="15" spans="1:11" ht="21" x14ac:dyDescent="0.35">
      <c r="A15" s="131"/>
      <c r="B15" s="22"/>
      <c r="C15" s="4"/>
      <c r="D15" s="4"/>
      <c r="E15" s="63"/>
      <c r="F15" s="3"/>
      <c r="G15" s="3"/>
      <c r="H15" s="3"/>
      <c r="I15" s="3"/>
      <c r="J15" s="3" t="s">
        <v>108</v>
      </c>
    </row>
    <row r="16" spans="1:11" s="132" customFormat="1" ht="21" x14ac:dyDescent="0.35">
      <c r="A16" s="208"/>
      <c r="B16" s="395" t="s">
        <v>829</v>
      </c>
      <c r="C16" s="395"/>
      <c r="D16" s="395"/>
      <c r="E16" s="209">
        <v>22802.36</v>
      </c>
      <c r="F16" s="207">
        <f>SUM(F5:F15)</f>
        <v>17749</v>
      </c>
      <c r="G16" s="215">
        <f t="shared" ref="G16" si="0">SUM(G5:G15)</f>
        <v>19856</v>
      </c>
      <c r="H16" s="215">
        <f>E16-G16</f>
        <v>2946.3600000000006</v>
      </c>
      <c r="I16" s="215">
        <f>G16+H16</f>
        <v>22802.36</v>
      </c>
      <c r="J16" s="207"/>
    </row>
    <row r="17" spans="1:10" ht="21" x14ac:dyDescent="0.35">
      <c r="A17" s="107"/>
      <c r="B17" s="53" t="s">
        <v>338</v>
      </c>
      <c r="C17" s="27">
        <v>1</v>
      </c>
      <c r="D17" s="27" t="s">
        <v>238</v>
      </c>
      <c r="E17" s="349"/>
      <c r="F17" s="30">
        <v>1574</v>
      </c>
      <c r="G17" s="30">
        <v>0</v>
      </c>
      <c r="H17" s="30"/>
      <c r="I17" s="30"/>
      <c r="J17" s="108"/>
    </row>
    <row r="18" spans="1:10" s="1" customFormat="1" ht="21.75" customHeight="1" x14ac:dyDescent="0.35">
      <c r="A18" s="83"/>
      <c r="B18" s="22"/>
      <c r="C18" s="4">
        <v>2</v>
      </c>
      <c r="D18" s="4" t="s">
        <v>339</v>
      </c>
      <c r="E18" s="306"/>
      <c r="F18" s="3">
        <v>3018</v>
      </c>
      <c r="G18" s="30">
        <v>0</v>
      </c>
      <c r="H18" s="3"/>
      <c r="I18" s="3"/>
      <c r="J18" s="73"/>
    </row>
    <row r="19" spans="1:10" ht="21" x14ac:dyDescent="0.35">
      <c r="A19" s="83"/>
      <c r="B19" s="22"/>
      <c r="C19" s="4">
        <v>3</v>
      </c>
      <c r="D19" s="4" t="s">
        <v>340</v>
      </c>
      <c r="E19" s="306"/>
      <c r="F19" s="3">
        <v>2192</v>
      </c>
      <c r="G19" s="30">
        <v>0</v>
      </c>
      <c r="H19" s="3"/>
      <c r="I19" s="3"/>
      <c r="J19" s="73"/>
    </row>
    <row r="20" spans="1:10" ht="21" x14ac:dyDescent="0.35">
      <c r="A20" s="83"/>
      <c r="B20" s="22"/>
      <c r="C20" s="4">
        <v>4</v>
      </c>
      <c r="D20" s="4" t="s">
        <v>341</v>
      </c>
      <c r="E20" s="306"/>
      <c r="F20" s="3">
        <v>2625</v>
      </c>
      <c r="G20" s="30">
        <v>0</v>
      </c>
      <c r="H20" s="3"/>
      <c r="I20" s="3"/>
      <c r="J20" s="73"/>
    </row>
    <row r="21" spans="1:10" ht="21" x14ac:dyDescent="0.35">
      <c r="A21" s="83"/>
      <c r="B21" s="22"/>
      <c r="C21" s="4">
        <v>5</v>
      </c>
      <c r="D21" s="4" t="s">
        <v>342</v>
      </c>
      <c r="E21" s="306"/>
      <c r="F21" s="3">
        <v>2824</v>
      </c>
      <c r="G21" s="30">
        <v>0</v>
      </c>
      <c r="H21" s="3"/>
      <c r="I21" s="3"/>
      <c r="J21" s="73"/>
    </row>
    <row r="22" spans="1:10" ht="21" x14ac:dyDescent="0.35">
      <c r="A22" s="83"/>
      <c r="B22" s="22"/>
      <c r="C22" s="4">
        <v>6</v>
      </c>
      <c r="D22" s="4" t="s">
        <v>343</v>
      </c>
      <c r="E22" s="306"/>
      <c r="F22" s="3">
        <v>3515</v>
      </c>
      <c r="G22" s="30">
        <v>0</v>
      </c>
      <c r="H22" s="3"/>
      <c r="I22" s="3"/>
      <c r="J22" s="73"/>
    </row>
    <row r="23" spans="1:10" ht="21" x14ac:dyDescent="0.35">
      <c r="A23" s="22"/>
      <c r="B23" s="22"/>
      <c r="C23" s="4">
        <v>7</v>
      </c>
      <c r="D23" s="4" t="s">
        <v>344</v>
      </c>
      <c r="E23" s="306"/>
      <c r="F23" s="3">
        <v>2887</v>
      </c>
      <c r="G23" s="3">
        <v>0</v>
      </c>
      <c r="H23" s="3"/>
      <c r="I23" s="3"/>
      <c r="J23" s="3"/>
    </row>
    <row r="24" spans="1:10" ht="21" x14ac:dyDescent="0.35">
      <c r="A24" s="107"/>
      <c r="B24" s="53"/>
      <c r="C24" s="27">
        <v>8</v>
      </c>
      <c r="D24" s="27" t="s">
        <v>345</v>
      </c>
      <c r="E24" s="349"/>
      <c r="F24" s="30">
        <v>944</v>
      </c>
      <c r="G24" s="30">
        <v>0</v>
      </c>
      <c r="H24" s="30"/>
      <c r="I24" s="30"/>
      <c r="J24" s="108"/>
    </row>
    <row r="25" spans="1:10" ht="21" x14ac:dyDescent="0.35">
      <c r="A25" s="83"/>
      <c r="B25" s="22"/>
      <c r="C25" s="4">
        <v>9</v>
      </c>
      <c r="D25" s="4" t="s">
        <v>346</v>
      </c>
      <c r="E25" s="306"/>
      <c r="F25" s="3">
        <v>3359</v>
      </c>
      <c r="G25" s="3">
        <v>0</v>
      </c>
      <c r="H25" s="3"/>
      <c r="I25" s="3"/>
      <c r="J25" s="73"/>
    </row>
    <row r="26" spans="1:10" ht="21" x14ac:dyDescent="0.35">
      <c r="A26" s="83"/>
      <c r="B26" s="22"/>
      <c r="C26" s="4">
        <v>10</v>
      </c>
      <c r="D26" s="4" t="s">
        <v>347</v>
      </c>
      <c r="E26" s="306"/>
      <c r="F26" s="3">
        <v>5885</v>
      </c>
      <c r="G26" s="30">
        <v>0</v>
      </c>
      <c r="H26" s="3"/>
      <c r="I26" s="3"/>
      <c r="J26" s="73"/>
    </row>
    <row r="27" spans="1:10" ht="21" x14ac:dyDescent="0.35">
      <c r="A27" s="83"/>
      <c r="B27" s="22"/>
      <c r="C27" s="4">
        <v>11</v>
      </c>
      <c r="D27" s="4" t="s">
        <v>348</v>
      </c>
      <c r="E27" s="306"/>
      <c r="F27" s="3">
        <v>1554</v>
      </c>
      <c r="G27" s="30">
        <v>0</v>
      </c>
      <c r="H27" s="3"/>
      <c r="I27" s="3"/>
      <c r="J27" s="73"/>
    </row>
    <row r="28" spans="1:10" s="132" customFormat="1" ht="21" x14ac:dyDescent="0.35">
      <c r="A28" s="235"/>
      <c r="B28" s="409" t="s">
        <v>830</v>
      </c>
      <c r="C28" s="410"/>
      <c r="D28" s="411"/>
      <c r="E28" s="204">
        <v>30670.65</v>
      </c>
      <c r="F28" s="207">
        <f>SUM(F17:F27)</f>
        <v>30377</v>
      </c>
      <c r="G28" s="207">
        <f>SUM(G17:G27)</f>
        <v>0</v>
      </c>
      <c r="H28" s="215">
        <f>E28-G28</f>
        <v>30670.65</v>
      </c>
      <c r="I28" s="215">
        <f>G28+H28</f>
        <v>30670.65</v>
      </c>
      <c r="J28" s="236"/>
    </row>
    <row r="29" spans="1:10" ht="21" x14ac:dyDescent="0.35">
      <c r="A29" s="83"/>
      <c r="B29" s="22" t="s">
        <v>349</v>
      </c>
      <c r="C29" s="4">
        <v>1</v>
      </c>
      <c r="D29" s="4" t="s">
        <v>350</v>
      </c>
      <c r="E29" s="306"/>
      <c r="F29" s="3">
        <v>2471</v>
      </c>
      <c r="G29" s="30">
        <v>0</v>
      </c>
      <c r="H29" s="3"/>
      <c r="I29" s="3"/>
      <c r="J29" s="73"/>
    </row>
    <row r="30" spans="1:10" ht="21" x14ac:dyDescent="0.35">
      <c r="A30" s="83"/>
      <c r="B30" s="22"/>
      <c r="C30" s="4">
        <v>2</v>
      </c>
      <c r="D30" s="4" t="s">
        <v>351</v>
      </c>
      <c r="E30" s="306"/>
      <c r="F30" s="3">
        <v>1621</v>
      </c>
      <c r="G30" s="30">
        <v>0</v>
      </c>
      <c r="H30" s="3"/>
      <c r="I30" s="3"/>
      <c r="J30" s="73"/>
    </row>
    <row r="31" spans="1:10" ht="21" x14ac:dyDescent="0.35">
      <c r="A31" s="83"/>
      <c r="B31" s="22"/>
      <c r="C31" s="4">
        <v>3</v>
      </c>
      <c r="D31" s="4" t="s">
        <v>349</v>
      </c>
      <c r="E31" s="306"/>
      <c r="F31" s="3">
        <v>502</v>
      </c>
      <c r="G31" s="30">
        <v>0</v>
      </c>
      <c r="H31" s="3"/>
      <c r="I31" s="3"/>
      <c r="J31" s="73"/>
    </row>
    <row r="32" spans="1:10" ht="21" x14ac:dyDescent="0.35">
      <c r="A32" s="83"/>
      <c r="B32" s="22"/>
      <c r="C32" s="4">
        <v>4</v>
      </c>
      <c r="D32" s="4" t="s">
        <v>352</v>
      </c>
      <c r="E32" s="306"/>
      <c r="F32" s="3">
        <v>3465</v>
      </c>
      <c r="G32" s="30">
        <v>0</v>
      </c>
      <c r="H32" s="3"/>
      <c r="I32" s="3"/>
      <c r="J32" s="73"/>
    </row>
    <row r="33" spans="1:10" ht="21" x14ac:dyDescent="0.35">
      <c r="A33" s="83"/>
      <c r="B33" s="22"/>
      <c r="C33" s="4">
        <v>5</v>
      </c>
      <c r="D33" s="4" t="s">
        <v>353</v>
      </c>
      <c r="E33" s="306"/>
      <c r="F33" s="3">
        <v>2110</v>
      </c>
      <c r="G33" s="30">
        <v>0</v>
      </c>
      <c r="H33" s="3"/>
      <c r="I33" s="3"/>
      <c r="J33" s="73"/>
    </row>
    <row r="34" spans="1:10" ht="21" x14ac:dyDescent="0.35">
      <c r="A34" s="83"/>
      <c r="B34" s="22"/>
      <c r="C34" s="4">
        <v>6</v>
      </c>
      <c r="D34" s="4" t="s">
        <v>354</v>
      </c>
      <c r="E34" s="306"/>
      <c r="F34" s="3">
        <v>7073</v>
      </c>
      <c r="G34" s="30">
        <v>0</v>
      </c>
      <c r="H34" s="3"/>
      <c r="I34" s="3"/>
      <c r="J34" s="73"/>
    </row>
    <row r="35" spans="1:10" ht="21" x14ac:dyDescent="0.35">
      <c r="A35" s="83"/>
      <c r="B35" s="22"/>
      <c r="C35" s="4">
        <v>7</v>
      </c>
      <c r="D35" s="4" t="s">
        <v>355</v>
      </c>
      <c r="E35" s="306"/>
      <c r="F35" s="3">
        <v>661</v>
      </c>
      <c r="G35" s="30">
        <v>0</v>
      </c>
      <c r="H35" s="3"/>
      <c r="I35" s="3"/>
      <c r="J35" s="73"/>
    </row>
    <row r="36" spans="1:10" ht="21" x14ac:dyDescent="0.35">
      <c r="A36" s="83"/>
      <c r="B36" s="22"/>
      <c r="C36" s="4">
        <v>8</v>
      </c>
      <c r="D36" s="4" t="s">
        <v>356</v>
      </c>
      <c r="E36" s="306"/>
      <c r="F36" s="3">
        <v>2464</v>
      </c>
      <c r="G36" s="30">
        <v>0</v>
      </c>
      <c r="H36" s="3"/>
      <c r="I36" s="3"/>
      <c r="J36" s="73"/>
    </row>
    <row r="37" spans="1:10" ht="21" x14ac:dyDescent="0.35">
      <c r="A37" s="83"/>
      <c r="B37" s="22"/>
      <c r="C37" s="4">
        <v>9</v>
      </c>
      <c r="D37" s="4" t="s">
        <v>156</v>
      </c>
      <c r="E37" s="306"/>
      <c r="F37" s="3">
        <v>1553</v>
      </c>
      <c r="G37" s="30">
        <v>0</v>
      </c>
      <c r="H37" s="3"/>
      <c r="I37" s="3"/>
      <c r="J37" s="73"/>
    </row>
    <row r="38" spans="1:10" ht="21" x14ac:dyDescent="0.35">
      <c r="A38" s="83"/>
      <c r="B38" s="22"/>
      <c r="C38" s="4">
        <v>10</v>
      </c>
      <c r="D38" s="4" t="s">
        <v>357</v>
      </c>
      <c r="E38" s="306"/>
      <c r="F38" s="3">
        <v>575</v>
      </c>
      <c r="G38" s="30">
        <v>0</v>
      </c>
      <c r="H38" s="3"/>
      <c r="I38" s="3"/>
      <c r="J38" s="73"/>
    </row>
    <row r="39" spans="1:10" s="132" customFormat="1" ht="21" x14ac:dyDescent="0.35">
      <c r="A39" s="235"/>
      <c r="B39" s="409" t="s">
        <v>831</v>
      </c>
      <c r="C39" s="410"/>
      <c r="D39" s="411"/>
      <c r="E39" s="204">
        <v>21831.599999999999</v>
      </c>
      <c r="F39" s="207">
        <f>SUM(F29:F38)</f>
        <v>22495</v>
      </c>
      <c r="G39" s="207">
        <f t="shared" ref="G39" si="1">SUM(G29:G38)</f>
        <v>0</v>
      </c>
      <c r="H39" s="215">
        <f>E39-G39</f>
        <v>21831.599999999999</v>
      </c>
      <c r="I39" s="215">
        <f>G39+H39</f>
        <v>21831.599999999999</v>
      </c>
      <c r="J39" s="236"/>
    </row>
    <row r="40" spans="1:10" ht="21" x14ac:dyDescent="0.35">
      <c r="A40" s="22"/>
      <c r="B40" s="22" t="s">
        <v>328</v>
      </c>
      <c r="C40" s="4">
        <v>1</v>
      </c>
      <c r="D40" s="4" t="s">
        <v>358</v>
      </c>
      <c r="E40" s="306"/>
      <c r="F40" s="3">
        <v>4014</v>
      </c>
      <c r="G40" s="3">
        <v>1450</v>
      </c>
      <c r="H40" s="3"/>
      <c r="I40" s="3"/>
      <c r="J40" s="22" t="s">
        <v>109</v>
      </c>
    </row>
    <row r="41" spans="1:10" ht="21" x14ac:dyDescent="0.35">
      <c r="A41" s="22"/>
      <c r="B41" s="22"/>
      <c r="C41" s="63">
        <v>2</v>
      </c>
      <c r="D41" s="63" t="s">
        <v>359</v>
      </c>
      <c r="E41" s="306"/>
      <c r="F41" s="3">
        <v>1556</v>
      </c>
      <c r="G41" s="3">
        <v>1556</v>
      </c>
      <c r="H41" s="3"/>
      <c r="I41" s="3"/>
      <c r="J41" s="22" t="s">
        <v>109</v>
      </c>
    </row>
    <row r="42" spans="1:10" ht="21" x14ac:dyDescent="0.35">
      <c r="A42" s="22"/>
      <c r="B42" s="22"/>
      <c r="C42" s="4">
        <v>3</v>
      </c>
      <c r="D42" s="4" t="s">
        <v>328</v>
      </c>
      <c r="E42" s="306"/>
      <c r="F42" s="3">
        <v>1340</v>
      </c>
      <c r="G42" s="3">
        <v>980</v>
      </c>
      <c r="H42" s="3"/>
      <c r="I42" s="3"/>
      <c r="J42" s="22" t="s">
        <v>109</v>
      </c>
    </row>
    <row r="43" spans="1:10" ht="21" x14ac:dyDescent="0.35">
      <c r="A43" s="22"/>
      <c r="B43" s="22"/>
      <c r="C43" s="63">
        <v>4</v>
      </c>
      <c r="D43" s="63" t="s">
        <v>360</v>
      </c>
      <c r="E43" s="306"/>
      <c r="F43" s="3">
        <v>690</v>
      </c>
      <c r="G43" s="3">
        <v>690</v>
      </c>
      <c r="H43" s="3"/>
      <c r="I43" s="3"/>
      <c r="J43" s="22" t="s">
        <v>109</v>
      </c>
    </row>
    <row r="44" spans="1:10" ht="21" x14ac:dyDescent="0.35">
      <c r="A44" s="22"/>
      <c r="B44" s="22"/>
      <c r="C44" s="63">
        <v>5</v>
      </c>
      <c r="D44" s="63" t="s">
        <v>361</v>
      </c>
      <c r="E44" s="306"/>
      <c r="F44" s="3">
        <v>1407</v>
      </c>
      <c r="G44" s="3">
        <v>1407</v>
      </c>
      <c r="H44" s="3"/>
      <c r="I44" s="3"/>
      <c r="J44" s="22" t="s">
        <v>109</v>
      </c>
    </row>
    <row r="45" spans="1:10" ht="21" x14ac:dyDescent="0.35">
      <c r="A45" s="22"/>
      <c r="B45" s="22"/>
      <c r="C45" s="4"/>
      <c r="D45" s="4"/>
      <c r="E45" s="63"/>
      <c r="F45" s="3"/>
      <c r="G45" s="3"/>
      <c r="H45" s="3"/>
      <c r="I45" s="3"/>
      <c r="J45" s="3" t="s">
        <v>108</v>
      </c>
    </row>
    <row r="46" spans="1:10" ht="21" x14ac:dyDescent="0.35">
      <c r="A46" s="22"/>
      <c r="B46" s="22"/>
      <c r="C46" s="4">
        <v>6</v>
      </c>
      <c r="D46" s="4" t="s">
        <v>362</v>
      </c>
      <c r="E46" s="306"/>
      <c r="F46" s="3">
        <v>3957</v>
      </c>
      <c r="G46" s="3">
        <v>850</v>
      </c>
      <c r="H46" s="3"/>
      <c r="I46" s="3"/>
      <c r="J46" s="22" t="s">
        <v>109</v>
      </c>
    </row>
    <row r="47" spans="1:10" ht="21" x14ac:dyDescent="0.35">
      <c r="A47" s="83"/>
      <c r="B47" s="22"/>
      <c r="C47" s="4">
        <v>7</v>
      </c>
      <c r="D47" s="4" t="s">
        <v>363</v>
      </c>
      <c r="E47" s="306"/>
      <c r="F47" s="3">
        <v>2363</v>
      </c>
      <c r="G47" s="3">
        <v>0</v>
      </c>
      <c r="H47" s="3"/>
      <c r="I47" s="3"/>
      <c r="J47" s="109"/>
    </row>
    <row r="48" spans="1:10" s="1" customFormat="1" ht="21" x14ac:dyDescent="0.35">
      <c r="A48" s="83"/>
      <c r="B48" s="22"/>
      <c r="C48" s="4">
        <v>8</v>
      </c>
      <c r="D48" s="4" t="s">
        <v>364</v>
      </c>
      <c r="E48" s="306"/>
      <c r="F48" s="3">
        <v>2311</v>
      </c>
      <c r="G48" s="3">
        <v>844</v>
      </c>
      <c r="H48" s="3"/>
      <c r="I48" s="3"/>
      <c r="J48" s="109"/>
    </row>
    <row r="49" spans="1:10" ht="21" x14ac:dyDescent="0.35">
      <c r="A49" s="83"/>
      <c r="B49" s="22"/>
      <c r="C49" s="63">
        <v>9</v>
      </c>
      <c r="D49" s="63" t="s">
        <v>365</v>
      </c>
      <c r="E49" s="306"/>
      <c r="F49" s="3">
        <v>556</v>
      </c>
      <c r="G49" s="3">
        <v>556</v>
      </c>
      <c r="H49" s="3"/>
      <c r="I49" s="3"/>
      <c r="J49" s="109" t="s">
        <v>109</v>
      </c>
    </row>
    <row r="50" spans="1:10" ht="21" x14ac:dyDescent="0.35">
      <c r="A50" s="83"/>
      <c r="B50" s="22"/>
      <c r="C50" s="4">
        <v>10</v>
      </c>
      <c r="D50" s="4" t="s">
        <v>366</v>
      </c>
      <c r="E50" s="306"/>
      <c r="F50" s="3">
        <v>4018</v>
      </c>
      <c r="G50" s="3">
        <v>0</v>
      </c>
      <c r="H50" s="3"/>
      <c r="I50" s="3"/>
      <c r="J50" s="73"/>
    </row>
    <row r="51" spans="1:10" s="132" customFormat="1" ht="21" x14ac:dyDescent="0.35">
      <c r="A51" s="208"/>
      <c r="B51" s="409" t="s">
        <v>832</v>
      </c>
      <c r="C51" s="410"/>
      <c r="D51" s="411"/>
      <c r="E51" s="204">
        <v>18012.78</v>
      </c>
      <c r="F51" s="207">
        <f>SUM(F40:F50)</f>
        <v>22212</v>
      </c>
      <c r="G51" s="215">
        <f>SUM(G40:G50)</f>
        <v>8333</v>
      </c>
      <c r="H51" s="215">
        <f>E51-G51</f>
        <v>9679.7799999999988</v>
      </c>
      <c r="I51" s="215">
        <f>G51+H51</f>
        <v>18012.78</v>
      </c>
      <c r="J51" s="207"/>
    </row>
    <row r="52" spans="1:10" ht="21" x14ac:dyDescent="0.35">
      <c r="A52" s="22"/>
      <c r="B52" s="22" t="s">
        <v>143</v>
      </c>
      <c r="C52" s="63">
        <v>1</v>
      </c>
      <c r="D52" s="63" t="s">
        <v>367</v>
      </c>
      <c r="E52" s="306"/>
      <c r="F52" s="3">
        <v>2936</v>
      </c>
      <c r="G52" s="91">
        <v>2936</v>
      </c>
      <c r="H52" s="3"/>
      <c r="I52" s="3"/>
      <c r="J52" s="3" t="s">
        <v>336</v>
      </c>
    </row>
    <row r="53" spans="1:10" ht="21" x14ac:dyDescent="0.35">
      <c r="A53" s="22"/>
      <c r="B53" s="22"/>
      <c r="C53" s="4"/>
      <c r="D53" s="4"/>
      <c r="E53" s="63"/>
      <c r="F53" s="3"/>
      <c r="G53" s="91"/>
      <c r="H53" s="3"/>
      <c r="I53" s="3"/>
      <c r="J53" s="3" t="s">
        <v>108</v>
      </c>
    </row>
    <row r="54" spans="1:10" ht="21" x14ac:dyDescent="0.35">
      <c r="A54" s="107"/>
      <c r="B54" s="53"/>
      <c r="C54" s="27">
        <v>2</v>
      </c>
      <c r="D54" s="27" t="s">
        <v>368</v>
      </c>
      <c r="E54" s="349"/>
      <c r="F54" s="30">
        <v>2876</v>
      </c>
      <c r="G54" s="290">
        <v>2697</v>
      </c>
      <c r="H54" s="30"/>
      <c r="I54" s="30"/>
      <c r="J54" s="108" t="s">
        <v>108</v>
      </c>
    </row>
    <row r="55" spans="1:10" ht="21" x14ac:dyDescent="0.35">
      <c r="A55" s="83"/>
      <c r="B55" s="22"/>
      <c r="C55" s="4">
        <v>3</v>
      </c>
      <c r="D55" s="4" t="s">
        <v>369</v>
      </c>
      <c r="E55" s="306"/>
      <c r="F55" s="3">
        <v>3210</v>
      </c>
      <c r="G55" s="91">
        <v>3023</v>
      </c>
      <c r="H55" s="3"/>
      <c r="I55" s="3"/>
      <c r="J55" s="73" t="s">
        <v>108</v>
      </c>
    </row>
    <row r="56" spans="1:10" ht="21" x14ac:dyDescent="0.35">
      <c r="A56" s="83"/>
      <c r="B56" s="22"/>
      <c r="C56" s="4">
        <v>4</v>
      </c>
      <c r="D56" s="4" t="s">
        <v>143</v>
      </c>
      <c r="E56" s="306"/>
      <c r="F56" s="3">
        <v>3788</v>
      </c>
      <c r="G56" s="91">
        <v>0</v>
      </c>
      <c r="H56" s="3"/>
      <c r="I56" s="3"/>
      <c r="J56" s="73"/>
    </row>
    <row r="57" spans="1:10" s="1" customFormat="1" ht="21" x14ac:dyDescent="0.35">
      <c r="A57" s="83"/>
      <c r="B57" s="22"/>
      <c r="C57" s="4">
        <v>5</v>
      </c>
      <c r="D57" s="4" t="s">
        <v>370</v>
      </c>
      <c r="E57" s="306"/>
      <c r="F57" s="3">
        <v>2548</v>
      </c>
      <c r="G57" s="291">
        <v>2122.79</v>
      </c>
      <c r="H57" s="3"/>
      <c r="I57" s="3"/>
      <c r="J57" s="73" t="s">
        <v>108</v>
      </c>
    </row>
    <row r="58" spans="1:10" ht="21" x14ac:dyDescent="0.35">
      <c r="A58" s="83"/>
      <c r="B58" s="22"/>
      <c r="C58" s="4">
        <v>6</v>
      </c>
      <c r="D58" s="4" t="s">
        <v>41</v>
      </c>
      <c r="E58" s="306"/>
      <c r="F58" s="3">
        <v>3034</v>
      </c>
      <c r="G58" s="91">
        <v>0</v>
      </c>
      <c r="H58" s="3"/>
      <c r="I58" s="3"/>
      <c r="J58" s="73"/>
    </row>
    <row r="59" spans="1:10" ht="21" x14ac:dyDescent="0.35">
      <c r="A59" s="83"/>
      <c r="B59" s="22"/>
      <c r="C59" s="4">
        <v>7</v>
      </c>
      <c r="D59" s="4" t="s">
        <v>371</v>
      </c>
      <c r="E59" s="306"/>
      <c r="F59" s="3">
        <v>2803</v>
      </c>
      <c r="G59" s="91">
        <v>0</v>
      </c>
      <c r="H59" s="3"/>
      <c r="I59" s="3"/>
      <c r="J59" s="73"/>
    </row>
    <row r="60" spans="1:10" s="1" customFormat="1" ht="21" x14ac:dyDescent="0.35">
      <c r="A60" s="105"/>
      <c r="B60" s="77"/>
      <c r="C60" s="78">
        <v>8</v>
      </c>
      <c r="D60" s="78" t="s">
        <v>330</v>
      </c>
      <c r="E60" s="307"/>
      <c r="F60" s="79">
        <v>3205</v>
      </c>
      <c r="G60" s="292">
        <v>0</v>
      </c>
      <c r="H60" s="79"/>
      <c r="I60" s="79"/>
      <c r="J60" s="106"/>
    </row>
    <row r="61" spans="1:10" s="132" customFormat="1" ht="21" x14ac:dyDescent="0.35">
      <c r="A61" s="208"/>
      <c r="B61" s="395" t="s">
        <v>833</v>
      </c>
      <c r="C61" s="395"/>
      <c r="D61" s="395"/>
      <c r="E61" s="209">
        <v>20249.57</v>
      </c>
      <c r="F61" s="207">
        <f>SUM(F52:F60)</f>
        <v>24400</v>
      </c>
      <c r="G61" s="215">
        <f>SUM(G52:G60)</f>
        <v>10778.79</v>
      </c>
      <c r="H61" s="215">
        <f>E61-G61</f>
        <v>9470.7799999999988</v>
      </c>
      <c r="I61" s="215">
        <f>G61+H61</f>
        <v>20249.57</v>
      </c>
      <c r="J61" s="207"/>
    </row>
    <row r="62" spans="1:10" ht="21" x14ac:dyDescent="0.35">
      <c r="A62" s="133"/>
      <c r="B62" s="394" t="s">
        <v>782</v>
      </c>
      <c r="C62" s="394"/>
      <c r="D62" s="394"/>
      <c r="E62" s="194">
        <f>E61+E51+E39+E28+E16</f>
        <v>113566.96</v>
      </c>
      <c r="F62" s="134">
        <f>F16+F28+F39+F51+F61</f>
        <v>117233</v>
      </c>
      <c r="G62" s="223">
        <f>G16+G28+G39+G51+G61</f>
        <v>38967.79</v>
      </c>
      <c r="H62" s="223">
        <f>H16+H28+H39+H51+H61</f>
        <v>74599.17</v>
      </c>
      <c r="I62" s="223">
        <f>I16+I28+I39+I51+I61</f>
        <v>113566.95999999999</v>
      </c>
      <c r="J62" s="134"/>
    </row>
    <row r="64" spans="1:10" ht="21" x14ac:dyDescent="0.35">
      <c r="D64" s="193" t="s">
        <v>877</v>
      </c>
    </row>
    <row r="66" spans="1:10" ht="23.25" x14ac:dyDescent="0.35">
      <c r="D66" s="308" t="s">
        <v>884</v>
      </c>
      <c r="E66" s="312"/>
      <c r="F66" s="312"/>
      <c r="G66" s="312"/>
    </row>
    <row r="68" spans="1:10" s="2" customFormat="1" ht="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87" spans="6:9" x14ac:dyDescent="0.2">
      <c r="F87" s="74"/>
      <c r="G87" s="74"/>
      <c r="H87" s="74"/>
      <c r="I87" s="74"/>
    </row>
  </sheetData>
  <mergeCells count="10">
    <mergeCell ref="B28:D28"/>
    <mergeCell ref="B39:D39"/>
    <mergeCell ref="B51:D51"/>
    <mergeCell ref="B61:D61"/>
    <mergeCell ref="B62:D62"/>
    <mergeCell ref="A2:J2"/>
    <mergeCell ref="A3:J3"/>
    <mergeCell ref="B5:B6"/>
    <mergeCell ref="B16:D16"/>
    <mergeCell ref="A1:K1"/>
  </mergeCells>
  <pageMargins left="0.11811023622047245" right="0.19685039370078741" top="0.35433070866141736" bottom="0.15748031496062992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26"/>
  <sheetViews>
    <sheetView topLeftCell="B1" workbookViewId="0">
      <pane ySplit="5" topLeftCell="A6" activePane="bottomLeft" state="frozen"/>
      <selection pane="bottomLeft" activeCell="F116" sqref="F116"/>
    </sheetView>
  </sheetViews>
  <sheetFormatPr defaultRowHeight="14.25" x14ac:dyDescent="0.2"/>
  <cols>
    <col min="1" max="1" width="6.75" style="1" customWidth="1"/>
    <col min="2" max="2" width="7.875" style="1" customWidth="1"/>
    <col min="3" max="3" width="6.125" style="1" customWidth="1"/>
    <col min="4" max="4" width="12.875" style="1" customWidth="1"/>
    <col min="5" max="5" width="16.375" style="1" customWidth="1"/>
    <col min="6" max="6" width="11.25" style="1" customWidth="1"/>
    <col min="7" max="8" width="13.625" style="1" customWidth="1"/>
    <col min="9" max="9" width="11.25" style="1" customWidth="1"/>
    <col min="10" max="10" width="30.375" style="1" customWidth="1"/>
    <col min="11" max="11" width="10.375" style="1" customWidth="1"/>
  </cols>
  <sheetData>
    <row r="1" spans="1:11" ht="21" x14ac:dyDescent="0.35">
      <c r="A1" s="397" t="s">
        <v>883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21" x14ac:dyDescent="0.35">
      <c r="A2" s="397" t="s">
        <v>882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3" spans="1:11" ht="21" x14ac:dyDescent="0.35">
      <c r="A3" s="404" t="s">
        <v>560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</row>
    <row r="4" spans="1:11" ht="21" customHeight="1" x14ac:dyDescent="0.2">
      <c r="A4" s="432" t="s">
        <v>0</v>
      </c>
      <c r="B4" s="432" t="s">
        <v>1</v>
      </c>
      <c r="C4" s="435" t="s">
        <v>2</v>
      </c>
      <c r="D4" s="437" t="s">
        <v>3</v>
      </c>
      <c r="E4" s="191" t="s">
        <v>875</v>
      </c>
      <c r="F4" s="433" t="s">
        <v>881</v>
      </c>
      <c r="G4" s="238" t="s">
        <v>4</v>
      </c>
      <c r="H4" s="238" t="s">
        <v>111</v>
      </c>
      <c r="I4" s="432" t="s">
        <v>7</v>
      </c>
      <c r="J4" s="96"/>
      <c r="K4" s="432" t="s">
        <v>327</v>
      </c>
    </row>
    <row r="5" spans="1:11" ht="19.5" customHeight="1" x14ac:dyDescent="0.2">
      <c r="A5" s="432"/>
      <c r="B5" s="432"/>
      <c r="C5" s="436"/>
      <c r="D5" s="438"/>
      <c r="E5" s="237" t="s">
        <v>876</v>
      </c>
      <c r="F5" s="434"/>
      <c r="G5" s="239" t="s">
        <v>5</v>
      </c>
      <c r="H5" s="239" t="s">
        <v>5</v>
      </c>
      <c r="I5" s="432"/>
      <c r="J5" s="97" t="s">
        <v>6</v>
      </c>
      <c r="K5" s="432"/>
    </row>
    <row r="6" spans="1:11" ht="21" x14ac:dyDescent="0.35">
      <c r="A6" s="8" t="s">
        <v>561</v>
      </c>
      <c r="B6" s="8" t="s">
        <v>562</v>
      </c>
      <c r="C6" s="93">
        <v>1</v>
      </c>
      <c r="D6" s="93" t="s">
        <v>563</v>
      </c>
      <c r="E6" s="348"/>
      <c r="F6" s="94">
        <v>1800</v>
      </c>
      <c r="G6" s="94">
        <v>615</v>
      </c>
      <c r="H6" s="94"/>
      <c r="I6" s="94"/>
      <c r="J6" s="94" t="s">
        <v>524</v>
      </c>
      <c r="K6" s="94" t="s">
        <v>525</v>
      </c>
    </row>
    <row r="7" spans="1:11" ht="21" x14ac:dyDescent="0.35">
      <c r="A7" s="9"/>
      <c r="B7" s="9"/>
      <c r="C7" s="10">
        <v>2</v>
      </c>
      <c r="D7" s="10" t="s">
        <v>74</v>
      </c>
      <c r="E7" s="368"/>
      <c r="F7" s="11">
        <v>800</v>
      </c>
      <c r="G7" s="11">
        <v>277</v>
      </c>
      <c r="H7" s="11"/>
      <c r="I7" s="11"/>
      <c r="J7" s="11" t="s">
        <v>524</v>
      </c>
      <c r="K7" s="11" t="s">
        <v>525</v>
      </c>
    </row>
    <row r="8" spans="1:11" ht="21" x14ac:dyDescent="0.35">
      <c r="A8" s="9"/>
      <c r="B8" s="9"/>
      <c r="C8" s="10">
        <v>3</v>
      </c>
      <c r="D8" s="10" t="s">
        <v>658</v>
      </c>
      <c r="E8" s="368"/>
      <c r="F8" s="11">
        <v>3300</v>
      </c>
      <c r="G8" s="11">
        <v>2600</v>
      </c>
      <c r="H8" s="11"/>
      <c r="I8" s="11"/>
      <c r="J8" s="11" t="s">
        <v>524</v>
      </c>
      <c r="K8" s="11" t="s">
        <v>525</v>
      </c>
    </row>
    <row r="9" spans="1:11" ht="21" x14ac:dyDescent="0.35">
      <c r="A9" s="9"/>
      <c r="B9" s="9"/>
      <c r="C9" s="10">
        <v>4</v>
      </c>
      <c r="D9" s="10" t="s">
        <v>564</v>
      </c>
      <c r="E9" s="368"/>
      <c r="F9" s="11">
        <v>3820</v>
      </c>
      <c r="G9" s="11">
        <v>1967</v>
      </c>
      <c r="H9" s="11"/>
      <c r="I9" s="11"/>
      <c r="J9" s="11" t="s">
        <v>524</v>
      </c>
      <c r="K9" s="11" t="s">
        <v>525</v>
      </c>
    </row>
    <row r="10" spans="1:11" ht="21" x14ac:dyDescent="0.35">
      <c r="A10" s="9"/>
      <c r="B10" s="9"/>
      <c r="C10" s="10">
        <v>5</v>
      </c>
      <c r="D10" s="10" t="s">
        <v>565</v>
      </c>
      <c r="E10" s="368"/>
      <c r="F10" s="11">
        <v>1853</v>
      </c>
      <c r="G10" s="11">
        <v>1153</v>
      </c>
      <c r="H10" s="11"/>
      <c r="I10" s="11"/>
      <c r="J10" s="11" t="s">
        <v>524</v>
      </c>
      <c r="K10" s="11" t="s">
        <v>525</v>
      </c>
    </row>
    <row r="11" spans="1:11" ht="21" x14ac:dyDescent="0.35">
      <c r="A11" s="9"/>
      <c r="B11" s="9"/>
      <c r="C11" s="10">
        <v>6</v>
      </c>
      <c r="D11" s="10" t="s">
        <v>566</v>
      </c>
      <c r="E11" s="368"/>
      <c r="F11" s="98">
        <v>3000</v>
      </c>
      <c r="G11" s="98">
        <v>0</v>
      </c>
      <c r="H11" s="11"/>
      <c r="I11" s="11"/>
      <c r="J11" s="11"/>
      <c r="K11" s="11"/>
    </row>
    <row r="12" spans="1:11" ht="21" x14ac:dyDescent="0.35">
      <c r="A12" s="9"/>
      <c r="B12" s="9"/>
      <c r="C12" s="10">
        <v>7</v>
      </c>
      <c r="D12" s="10" t="s">
        <v>567</v>
      </c>
      <c r="E12" s="368"/>
      <c r="F12" s="11">
        <v>2590</v>
      </c>
      <c r="G12" s="11">
        <v>577</v>
      </c>
      <c r="H12" s="11"/>
      <c r="I12" s="11"/>
      <c r="J12" s="11" t="s">
        <v>524</v>
      </c>
      <c r="K12" s="11" t="s">
        <v>525</v>
      </c>
    </row>
    <row r="13" spans="1:11" ht="21" x14ac:dyDescent="0.35">
      <c r="A13" s="9"/>
      <c r="B13" s="9"/>
      <c r="C13" s="10">
        <v>8</v>
      </c>
      <c r="D13" s="10" t="s">
        <v>568</v>
      </c>
      <c r="E13" s="368"/>
      <c r="F13" s="11">
        <v>1664</v>
      </c>
      <c r="G13" s="11">
        <v>645</v>
      </c>
      <c r="H13" s="11"/>
      <c r="I13" s="11"/>
      <c r="J13" s="11" t="s">
        <v>524</v>
      </c>
      <c r="K13" s="11" t="s">
        <v>525</v>
      </c>
    </row>
    <row r="14" spans="1:11" ht="21" x14ac:dyDescent="0.35">
      <c r="A14" s="9"/>
      <c r="B14" s="9"/>
      <c r="C14" s="10">
        <v>9</v>
      </c>
      <c r="D14" s="10" t="s">
        <v>569</v>
      </c>
      <c r="E14" s="368"/>
      <c r="F14" s="11">
        <v>2181</v>
      </c>
      <c r="G14" s="11">
        <v>270</v>
      </c>
      <c r="H14" s="11"/>
      <c r="I14" s="11"/>
      <c r="J14" s="11" t="s">
        <v>524</v>
      </c>
      <c r="K14" s="11" t="s">
        <v>525</v>
      </c>
    </row>
    <row r="15" spans="1:11" ht="21" x14ac:dyDescent="0.35">
      <c r="A15" s="9"/>
      <c r="B15" s="9"/>
      <c r="C15" s="10">
        <v>10</v>
      </c>
      <c r="D15" s="10" t="s">
        <v>570</v>
      </c>
      <c r="E15" s="368"/>
      <c r="F15" s="11">
        <v>1104</v>
      </c>
      <c r="G15" s="11">
        <v>392</v>
      </c>
      <c r="H15" s="11"/>
      <c r="I15" s="11"/>
      <c r="J15" s="11" t="s">
        <v>524</v>
      </c>
      <c r="K15" s="11" t="s">
        <v>525</v>
      </c>
    </row>
    <row r="16" spans="1:11" ht="21" x14ac:dyDescent="0.35">
      <c r="A16" s="9"/>
      <c r="B16" s="9"/>
      <c r="C16" s="10">
        <v>11</v>
      </c>
      <c r="D16" s="10" t="s">
        <v>571</v>
      </c>
      <c r="E16" s="368"/>
      <c r="F16" s="11">
        <v>1500</v>
      </c>
      <c r="G16" s="11">
        <v>380</v>
      </c>
      <c r="H16" s="11"/>
      <c r="I16" s="11"/>
      <c r="J16" s="11" t="s">
        <v>524</v>
      </c>
      <c r="K16" s="11" t="s">
        <v>525</v>
      </c>
    </row>
    <row r="17" spans="1:11" ht="21" x14ac:dyDescent="0.35">
      <c r="A17" s="9"/>
      <c r="B17" s="9"/>
      <c r="C17" s="10">
        <v>12</v>
      </c>
      <c r="D17" s="10" t="s">
        <v>572</v>
      </c>
      <c r="E17" s="368"/>
      <c r="F17" s="11">
        <v>341</v>
      </c>
      <c r="G17" s="11">
        <v>243</v>
      </c>
      <c r="H17" s="11"/>
      <c r="I17" s="11"/>
      <c r="J17" s="11" t="s">
        <v>524</v>
      </c>
      <c r="K17" s="11" t="s">
        <v>525</v>
      </c>
    </row>
    <row r="18" spans="1:11" ht="21" x14ac:dyDescent="0.35">
      <c r="A18" s="9"/>
      <c r="B18" s="9"/>
      <c r="C18" s="10">
        <v>13</v>
      </c>
      <c r="D18" s="10" t="s">
        <v>573</v>
      </c>
      <c r="E18" s="368"/>
      <c r="F18" s="11">
        <v>1002</v>
      </c>
      <c r="G18" s="11">
        <v>0</v>
      </c>
      <c r="H18" s="11"/>
      <c r="I18" s="11"/>
      <c r="J18" s="11"/>
      <c r="K18" s="11"/>
    </row>
    <row r="19" spans="1:11" ht="21" x14ac:dyDescent="0.35">
      <c r="A19" s="9"/>
      <c r="B19" s="9"/>
      <c r="C19" s="10">
        <v>14</v>
      </c>
      <c r="D19" s="10" t="s">
        <v>659</v>
      </c>
      <c r="E19" s="368"/>
      <c r="F19" s="11">
        <v>1600</v>
      </c>
      <c r="G19" s="11">
        <v>0</v>
      </c>
      <c r="H19" s="11"/>
      <c r="I19" s="11"/>
      <c r="J19" s="11"/>
      <c r="K19" s="11"/>
    </row>
    <row r="20" spans="1:11" ht="21" x14ac:dyDescent="0.35">
      <c r="A20" s="9"/>
      <c r="B20" s="9"/>
      <c r="C20" s="10">
        <v>15</v>
      </c>
      <c r="D20" s="10" t="s">
        <v>574</v>
      </c>
      <c r="E20" s="368"/>
      <c r="F20" s="11">
        <v>800</v>
      </c>
      <c r="G20" s="11">
        <v>736</v>
      </c>
      <c r="H20" s="11"/>
      <c r="I20" s="11"/>
      <c r="J20" s="11" t="s">
        <v>524</v>
      </c>
      <c r="K20" s="11" t="s">
        <v>525</v>
      </c>
    </row>
    <row r="21" spans="1:11" ht="21" x14ac:dyDescent="0.35">
      <c r="A21" s="9"/>
      <c r="B21" s="9"/>
      <c r="C21" s="10">
        <v>16</v>
      </c>
      <c r="D21" s="10" t="s">
        <v>562</v>
      </c>
      <c r="E21" s="368"/>
      <c r="F21" s="11">
        <v>1850</v>
      </c>
      <c r="G21" s="11">
        <v>190</v>
      </c>
      <c r="H21" s="11"/>
      <c r="I21" s="11"/>
      <c r="J21" s="11" t="s">
        <v>524</v>
      </c>
      <c r="K21" s="11" t="s">
        <v>525</v>
      </c>
    </row>
    <row r="22" spans="1:11" ht="21" x14ac:dyDescent="0.35">
      <c r="A22" s="52"/>
      <c r="B22" s="52"/>
      <c r="C22" s="24">
        <v>17</v>
      </c>
      <c r="D22" s="24" t="s">
        <v>70</v>
      </c>
      <c r="E22" s="369"/>
      <c r="F22" s="26">
        <v>1033</v>
      </c>
      <c r="G22" s="26">
        <v>80</v>
      </c>
      <c r="H22" s="26"/>
      <c r="I22" s="26"/>
      <c r="J22" s="26" t="s">
        <v>524</v>
      </c>
      <c r="K22" s="26" t="s">
        <v>525</v>
      </c>
    </row>
    <row r="23" spans="1:11" s="1" customFormat="1" ht="21" x14ac:dyDescent="0.35">
      <c r="A23" s="208"/>
      <c r="B23" s="395" t="s">
        <v>834</v>
      </c>
      <c r="C23" s="395"/>
      <c r="D23" s="395"/>
      <c r="E23" s="209">
        <v>31979.53</v>
      </c>
      <c r="F23" s="207">
        <f>SUM(F6:F22)</f>
        <v>30238</v>
      </c>
      <c r="G23" s="215">
        <f t="shared" ref="G23" si="0">SUM(G6:G22)</f>
        <v>10125</v>
      </c>
      <c r="H23" s="215">
        <f>E23-G23</f>
        <v>21854.53</v>
      </c>
      <c r="I23" s="215">
        <f>G23+H23</f>
        <v>31979.53</v>
      </c>
      <c r="J23" s="207"/>
      <c r="K23" s="207"/>
    </row>
    <row r="24" spans="1:11" ht="21" x14ac:dyDescent="0.35">
      <c r="A24" s="22"/>
      <c r="B24" s="22" t="s">
        <v>575</v>
      </c>
      <c r="C24" s="4">
        <v>1</v>
      </c>
      <c r="D24" s="4" t="s">
        <v>576</v>
      </c>
      <c r="E24" s="306"/>
      <c r="F24" s="3">
        <v>3920</v>
      </c>
      <c r="G24" s="3">
        <v>1500</v>
      </c>
      <c r="H24" s="3"/>
      <c r="I24" s="3"/>
      <c r="J24" s="3" t="s">
        <v>524</v>
      </c>
      <c r="K24" s="3" t="s">
        <v>525</v>
      </c>
    </row>
    <row r="25" spans="1:11" ht="21" x14ac:dyDescent="0.35">
      <c r="A25" s="17"/>
      <c r="B25" s="17"/>
      <c r="C25" s="18">
        <v>2</v>
      </c>
      <c r="D25" s="18" t="s">
        <v>577</v>
      </c>
      <c r="E25" s="370"/>
      <c r="F25" s="21">
        <v>915</v>
      </c>
      <c r="G25" s="21">
        <v>120</v>
      </c>
      <c r="H25" s="21"/>
      <c r="I25" s="21"/>
      <c r="J25" s="21" t="s">
        <v>524</v>
      </c>
      <c r="K25" s="21" t="s">
        <v>525</v>
      </c>
    </row>
    <row r="26" spans="1:11" ht="21" x14ac:dyDescent="0.35">
      <c r="A26" s="9"/>
      <c r="B26" s="9"/>
      <c r="C26" s="10">
        <v>3</v>
      </c>
      <c r="D26" s="10" t="s">
        <v>578</v>
      </c>
      <c r="E26" s="368"/>
      <c r="F26" s="11">
        <v>4120</v>
      </c>
      <c r="G26" s="11">
        <v>1520</v>
      </c>
      <c r="H26" s="11"/>
      <c r="I26" s="11"/>
      <c r="J26" s="11" t="s">
        <v>524</v>
      </c>
      <c r="K26" s="11" t="s">
        <v>525</v>
      </c>
    </row>
    <row r="27" spans="1:11" ht="21" x14ac:dyDescent="0.35">
      <c r="A27" s="9"/>
      <c r="B27" s="9"/>
      <c r="C27" s="10">
        <v>4</v>
      </c>
      <c r="D27" s="10" t="s">
        <v>579</v>
      </c>
      <c r="E27" s="368"/>
      <c r="F27" s="11">
        <v>1350</v>
      </c>
      <c r="G27" s="11">
        <v>210</v>
      </c>
      <c r="H27" s="11"/>
      <c r="I27" s="11"/>
      <c r="J27" s="11" t="s">
        <v>524</v>
      </c>
      <c r="K27" s="11" t="s">
        <v>525</v>
      </c>
    </row>
    <row r="28" spans="1:11" ht="21" x14ac:dyDescent="0.35">
      <c r="A28" s="9"/>
      <c r="B28" s="9"/>
      <c r="C28" s="10">
        <v>5</v>
      </c>
      <c r="D28" s="10" t="s">
        <v>580</v>
      </c>
      <c r="E28" s="368"/>
      <c r="F28" s="11">
        <v>412</v>
      </c>
      <c r="G28" s="11">
        <v>103</v>
      </c>
      <c r="H28" s="11"/>
      <c r="I28" s="11"/>
      <c r="J28" s="11" t="s">
        <v>524</v>
      </c>
      <c r="K28" s="11" t="s">
        <v>525</v>
      </c>
    </row>
    <row r="29" spans="1:11" ht="21" x14ac:dyDescent="0.35">
      <c r="A29" s="9"/>
      <c r="B29" s="9"/>
      <c r="C29" s="10">
        <v>6</v>
      </c>
      <c r="D29" s="10" t="s">
        <v>581</v>
      </c>
      <c r="E29" s="368"/>
      <c r="F29" s="11">
        <v>475</v>
      </c>
      <c r="G29" s="11">
        <v>130</v>
      </c>
      <c r="H29" s="11"/>
      <c r="I29" s="11"/>
      <c r="J29" s="11" t="s">
        <v>524</v>
      </c>
      <c r="K29" s="11" t="s">
        <v>525</v>
      </c>
    </row>
    <row r="30" spans="1:11" ht="21" x14ac:dyDescent="0.35">
      <c r="A30" s="9"/>
      <c r="B30" s="9"/>
      <c r="C30" s="10">
        <v>7</v>
      </c>
      <c r="D30" s="10" t="s">
        <v>582</v>
      </c>
      <c r="E30" s="368"/>
      <c r="F30" s="11">
        <v>212</v>
      </c>
      <c r="G30" s="11">
        <v>60</v>
      </c>
      <c r="H30" s="11"/>
      <c r="I30" s="11"/>
      <c r="J30" s="11" t="s">
        <v>524</v>
      </c>
      <c r="K30" s="11" t="s">
        <v>525</v>
      </c>
    </row>
    <row r="31" spans="1:11" ht="21" x14ac:dyDescent="0.35">
      <c r="A31" s="9"/>
      <c r="B31" s="9"/>
      <c r="C31" s="10">
        <v>8</v>
      </c>
      <c r="D31" s="10" t="s">
        <v>583</v>
      </c>
      <c r="E31" s="368"/>
      <c r="F31" s="98">
        <v>125</v>
      </c>
      <c r="G31" s="98">
        <v>0</v>
      </c>
      <c r="H31" s="11"/>
      <c r="I31" s="11"/>
      <c r="J31" s="11"/>
      <c r="K31" s="11"/>
    </row>
    <row r="32" spans="1:11" ht="21" x14ac:dyDescent="0.35">
      <c r="A32" s="9"/>
      <c r="B32" s="9"/>
      <c r="C32" s="10">
        <v>9</v>
      </c>
      <c r="D32" s="10" t="s">
        <v>584</v>
      </c>
      <c r="E32" s="368"/>
      <c r="F32" s="11">
        <v>2164</v>
      </c>
      <c r="G32" s="11">
        <v>410</v>
      </c>
      <c r="H32" s="11"/>
      <c r="I32" s="11"/>
      <c r="J32" s="11" t="s">
        <v>524</v>
      </c>
      <c r="K32" s="11" t="s">
        <v>525</v>
      </c>
    </row>
    <row r="33" spans="1:11" ht="21" x14ac:dyDescent="0.35">
      <c r="A33" s="9"/>
      <c r="B33" s="9"/>
      <c r="C33" s="10">
        <v>10</v>
      </c>
      <c r="D33" s="10" t="s">
        <v>585</v>
      </c>
      <c r="E33" s="368"/>
      <c r="F33" s="98">
        <v>115</v>
      </c>
      <c r="G33" s="98">
        <v>0</v>
      </c>
      <c r="H33" s="11"/>
      <c r="I33" s="11"/>
      <c r="J33" s="11"/>
      <c r="K33" s="11"/>
    </row>
    <row r="34" spans="1:11" ht="21" x14ac:dyDescent="0.35">
      <c r="A34" s="9"/>
      <c r="B34" s="9"/>
      <c r="C34" s="10">
        <v>11</v>
      </c>
      <c r="D34" s="10" t="s">
        <v>586</v>
      </c>
      <c r="E34" s="368"/>
      <c r="F34" s="11">
        <v>2125</v>
      </c>
      <c r="G34" s="11">
        <v>1000</v>
      </c>
      <c r="H34" s="11"/>
      <c r="I34" s="11"/>
      <c r="J34" s="11" t="s">
        <v>524</v>
      </c>
      <c r="K34" s="11" t="s">
        <v>525</v>
      </c>
    </row>
    <row r="35" spans="1:11" ht="21" x14ac:dyDescent="0.35">
      <c r="A35" s="9"/>
      <c r="B35" s="9"/>
      <c r="C35" s="10">
        <v>12</v>
      </c>
      <c r="D35" s="10" t="s">
        <v>587</v>
      </c>
      <c r="E35" s="368"/>
      <c r="F35" s="11">
        <v>1085</v>
      </c>
      <c r="G35" s="11">
        <v>450</v>
      </c>
      <c r="H35" s="11"/>
      <c r="I35" s="11"/>
      <c r="J35" s="11" t="s">
        <v>524</v>
      </c>
      <c r="K35" s="11" t="s">
        <v>525</v>
      </c>
    </row>
    <row r="36" spans="1:11" ht="21" x14ac:dyDescent="0.35">
      <c r="A36" s="52"/>
      <c r="B36" s="52"/>
      <c r="C36" s="24">
        <v>13</v>
      </c>
      <c r="D36" s="24" t="s">
        <v>588</v>
      </c>
      <c r="E36" s="369"/>
      <c r="F36" s="26">
        <v>1162</v>
      </c>
      <c r="G36" s="26">
        <v>456</v>
      </c>
      <c r="H36" s="26"/>
      <c r="I36" s="26"/>
      <c r="J36" s="26" t="s">
        <v>524</v>
      </c>
      <c r="K36" s="26" t="s">
        <v>525</v>
      </c>
    </row>
    <row r="37" spans="1:11" s="1" customFormat="1" ht="21" x14ac:dyDescent="0.35">
      <c r="A37" s="208"/>
      <c r="B37" s="409" t="s">
        <v>835</v>
      </c>
      <c r="C37" s="410"/>
      <c r="D37" s="411"/>
      <c r="E37" s="204">
        <v>19771.7</v>
      </c>
      <c r="F37" s="207">
        <f>SUM(F24:F36)</f>
        <v>18180</v>
      </c>
      <c r="G37" s="215">
        <f>SUM(G24:G36)</f>
        <v>5959</v>
      </c>
      <c r="H37" s="215">
        <f>E37-G37</f>
        <v>13812.7</v>
      </c>
      <c r="I37" s="215">
        <f>G37+H37</f>
        <v>19771.7</v>
      </c>
      <c r="J37" s="207"/>
      <c r="K37" s="207"/>
    </row>
    <row r="38" spans="1:11" ht="21" x14ac:dyDescent="0.35">
      <c r="A38" s="17"/>
      <c r="B38" s="17" t="s">
        <v>589</v>
      </c>
      <c r="C38" s="18">
        <v>1</v>
      </c>
      <c r="D38" s="18" t="s">
        <v>590</v>
      </c>
      <c r="E38" s="370"/>
      <c r="F38" s="21">
        <v>992</v>
      </c>
      <c r="G38" s="21">
        <v>463</v>
      </c>
      <c r="H38" s="21"/>
      <c r="I38" s="21"/>
      <c r="J38" s="21" t="s">
        <v>524</v>
      </c>
      <c r="K38" s="21" t="s">
        <v>525</v>
      </c>
    </row>
    <row r="39" spans="1:11" ht="21" x14ac:dyDescent="0.35">
      <c r="A39" s="9"/>
      <c r="B39" s="9"/>
      <c r="C39" s="10">
        <v>2</v>
      </c>
      <c r="D39" s="10" t="s">
        <v>591</v>
      </c>
      <c r="E39" s="368"/>
      <c r="F39" s="11">
        <v>1664</v>
      </c>
      <c r="G39" s="11">
        <v>598</v>
      </c>
      <c r="H39" s="11"/>
      <c r="I39" s="11"/>
      <c r="J39" s="11" t="s">
        <v>524</v>
      </c>
      <c r="K39" s="11" t="s">
        <v>525</v>
      </c>
    </row>
    <row r="40" spans="1:11" ht="21" x14ac:dyDescent="0.35">
      <c r="A40" s="9"/>
      <c r="B40" s="9"/>
      <c r="C40" s="10">
        <v>3</v>
      </c>
      <c r="D40" s="10" t="s">
        <v>589</v>
      </c>
      <c r="E40" s="368"/>
      <c r="F40" s="11">
        <v>5738</v>
      </c>
      <c r="G40" s="11">
        <v>2193</v>
      </c>
      <c r="H40" s="11"/>
      <c r="I40" s="11"/>
      <c r="J40" s="11" t="s">
        <v>524</v>
      </c>
      <c r="K40" s="11" t="s">
        <v>525</v>
      </c>
    </row>
    <row r="41" spans="1:11" ht="21" x14ac:dyDescent="0.35">
      <c r="A41" s="9"/>
      <c r="B41" s="9"/>
      <c r="C41" s="10">
        <v>4</v>
      </c>
      <c r="D41" s="10" t="s">
        <v>592</v>
      </c>
      <c r="E41" s="368"/>
      <c r="F41" s="11">
        <v>3707</v>
      </c>
      <c r="G41" s="11">
        <v>2500</v>
      </c>
      <c r="H41" s="11"/>
      <c r="I41" s="11"/>
      <c r="J41" s="11" t="s">
        <v>524</v>
      </c>
      <c r="K41" s="11" t="s">
        <v>525</v>
      </c>
    </row>
    <row r="42" spans="1:11" ht="21" x14ac:dyDescent="0.35">
      <c r="A42" s="9"/>
      <c r="B42" s="9"/>
      <c r="C42" s="10">
        <v>5</v>
      </c>
      <c r="D42" s="10" t="s">
        <v>593</v>
      </c>
      <c r="E42" s="368"/>
      <c r="F42" s="11">
        <v>8110</v>
      </c>
      <c r="G42" s="11">
        <v>2500</v>
      </c>
      <c r="H42" s="11"/>
      <c r="I42" s="11"/>
      <c r="J42" s="11" t="s">
        <v>524</v>
      </c>
      <c r="K42" s="11" t="s">
        <v>525</v>
      </c>
    </row>
    <row r="43" spans="1:11" ht="21" x14ac:dyDescent="0.35">
      <c r="A43" s="9"/>
      <c r="B43" s="9"/>
      <c r="C43" s="10">
        <v>6</v>
      </c>
      <c r="D43" s="10" t="s">
        <v>594</v>
      </c>
      <c r="E43" s="368"/>
      <c r="F43" s="11">
        <v>2611</v>
      </c>
      <c r="G43" s="11">
        <v>100</v>
      </c>
      <c r="H43" s="11"/>
      <c r="I43" s="11"/>
      <c r="J43" s="11" t="s">
        <v>524</v>
      </c>
      <c r="K43" s="11" t="s">
        <v>525</v>
      </c>
    </row>
    <row r="44" spans="1:11" ht="21" x14ac:dyDescent="0.35">
      <c r="A44" s="9"/>
      <c r="B44" s="9"/>
      <c r="C44" s="10">
        <v>7</v>
      </c>
      <c r="D44" s="10" t="s">
        <v>595</v>
      </c>
      <c r="E44" s="368"/>
      <c r="F44" s="11">
        <v>5027</v>
      </c>
      <c r="G44" s="11">
        <v>50</v>
      </c>
      <c r="H44" s="11"/>
      <c r="I44" s="11"/>
      <c r="J44" s="11" t="s">
        <v>524</v>
      </c>
      <c r="K44" s="11" t="s">
        <v>525</v>
      </c>
    </row>
    <row r="45" spans="1:11" ht="21" x14ac:dyDescent="0.35">
      <c r="A45" s="52"/>
      <c r="B45" s="52"/>
      <c r="C45" s="24">
        <v>8</v>
      </c>
      <c r="D45" s="24" t="s">
        <v>596</v>
      </c>
      <c r="E45" s="369"/>
      <c r="F45" s="26">
        <v>2092</v>
      </c>
      <c r="G45" s="26">
        <v>800</v>
      </c>
      <c r="H45" s="26"/>
      <c r="I45" s="26"/>
      <c r="J45" s="26" t="s">
        <v>524</v>
      </c>
      <c r="K45" s="26" t="s">
        <v>525</v>
      </c>
    </row>
    <row r="46" spans="1:11" s="1" customFormat="1" ht="21" x14ac:dyDescent="0.35">
      <c r="A46" s="208"/>
      <c r="B46" s="395" t="s">
        <v>836</v>
      </c>
      <c r="C46" s="395"/>
      <c r="D46" s="395"/>
      <c r="E46" s="209">
        <v>27692.63</v>
      </c>
      <c r="F46" s="207">
        <f>SUM(F38:F45)</f>
        <v>29941</v>
      </c>
      <c r="G46" s="215">
        <f t="shared" ref="G46" si="1">SUM(G38:G45)</f>
        <v>9204</v>
      </c>
      <c r="H46" s="215">
        <f>E46-G46</f>
        <v>18488.63</v>
      </c>
      <c r="I46" s="215">
        <f>G46+H46</f>
        <v>27692.63</v>
      </c>
      <c r="J46" s="207"/>
      <c r="K46" s="207"/>
    </row>
    <row r="47" spans="1:11" ht="21" x14ac:dyDescent="0.35">
      <c r="A47" s="127"/>
      <c r="B47" s="17" t="s">
        <v>597</v>
      </c>
      <c r="C47" s="18">
        <v>1</v>
      </c>
      <c r="D47" s="18" t="s">
        <v>598</v>
      </c>
      <c r="E47" s="370"/>
      <c r="F47" s="21">
        <v>5485</v>
      </c>
      <c r="G47" s="21">
        <v>1281</v>
      </c>
      <c r="H47" s="21"/>
      <c r="I47" s="21"/>
      <c r="J47" s="21" t="s">
        <v>599</v>
      </c>
      <c r="K47" s="128"/>
    </row>
    <row r="48" spans="1:11" ht="21" x14ac:dyDescent="0.35">
      <c r="A48" s="72"/>
      <c r="B48" s="9"/>
      <c r="C48" s="10"/>
      <c r="D48" s="10"/>
      <c r="E48" s="368"/>
      <c r="F48" s="11"/>
      <c r="G48" s="11">
        <v>2000</v>
      </c>
      <c r="H48" s="11"/>
      <c r="I48" s="11"/>
      <c r="J48" s="11" t="s">
        <v>524</v>
      </c>
      <c r="K48" s="101" t="s">
        <v>525</v>
      </c>
    </row>
    <row r="49" spans="1:11" s="1" customFormat="1" ht="21" x14ac:dyDescent="0.35">
      <c r="A49" s="124"/>
      <c r="B49" s="52"/>
      <c r="C49" s="24"/>
      <c r="D49" s="24"/>
      <c r="E49" s="369"/>
      <c r="F49" s="26"/>
      <c r="G49" s="125">
        <f>SUM(G47:G48)</f>
        <v>3281</v>
      </c>
      <c r="H49" s="26"/>
      <c r="I49" s="26"/>
      <c r="J49" s="26"/>
      <c r="K49" s="126"/>
    </row>
    <row r="50" spans="1:11" ht="21" x14ac:dyDescent="0.35">
      <c r="A50" s="22"/>
      <c r="B50" s="22"/>
      <c r="C50" s="4">
        <v>2</v>
      </c>
      <c r="D50" s="4" t="s">
        <v>600</v>
      </c>
      <c r="E50" s="306"/>
      <c r="F50" s="3">
        <v>13600</v>
      </c>
      <c r="G50" s="3">
        <v>1315</v>
      </c>
      <c r="H50" s="3"/>
      <c r="I50" s="3"/>
      <c r="J50" s="3" t="s">
        <v>599</v>
      </c>
      <c r="K50" s="3"/>
    </row>
    <row r="51" spans="1:11" ht="21" x14ac:dyDescent="0.35">
      <c r="A51" s="22"/>
      <c r="B51" s="22"/>
      <c r="C51" s="63">
        <v>3</v>
      </c>
      <c r="D51" s="63" t="s">
        <v>601</v>
      </c>
      <c r="E51" s="306"/>
      <c r="F51" s="3">
        <v>1450</v>
      </c>
      <c r="G51" s="3">
        <v>1450</v>
      </c>
      <c r="H51" s="3"/>
      <c r="I51" s="3"/>
      <c r="J51" s="3" t="s">
        <v>599</v>
      </c>
      <c r="K51" s="3"/>
    </row>
    <row r="52" spans="1:11" ht="21" x14ac:dyDescent="0.35">
      <c r="A52" s="17"/>
      <c r="B52" s="17"/>
      <c r="C52" s="18">
        <v>4</v>
      </c>
      <c r="D52" s="18" t="s">
        <v>602</v>
      </c>
      <c r="E52" s="370"/>
      <c r="F52" s="21">
        <v>9200</v>
      </c>
      <c r="G52" s="21">
        <v>500</v>
      </c>
      <c r="H52" s="21"/>
      <c r="I52" s="21"/>
      <c r="J52" s="21" t="s">
        <v>524</v>
      </c>
      <c r="K52" s="21" t="s">
        <v>525</v>
      </c>
    </row>
    <row r="53" spans="1:11" ht="21" x14ac:dyDescent="0.35">
      <c r="A53" s="9"/>
      <c r="B53" s="9"/>
      <c r="C53" s="10">
        <v>5</v>
      </c>
      <c r="D53" s="10" t="s">
        <v>603</v>
      </c>
      <c r="E53" s="368"/>
      <c r="F53" s="11">
        <v>15000</v>
      </c>
      <c r="G53" s="11">
        <v>1400</v>
      </c>
      <c r="H53" s="11"/>
      <c r="I53" s="11"/>
      <c r="J53" s="11" t="s">
        <v>524</v>
      </c>
      <c r="K53" s="11" t="s">
        <v>525</v>
      </c>
    </row>
    <row r="54" spans="1:11" ht="21.75" thickBot="1" x14ac:dyDescent="0.4">
      <c r="A54" s="52"/>
      <c r="B54" s="52"/>
      <c r="C54" s="24">
        <v>6</v>
      </c>
      <c r="D54" s="24" t="s">
        <v>604</v>
      </c>
      <c r="E54" s="369"/>
      <c r="F54" s="26">
        <v>9600</v>
      </c>
      <c r="G54" s="26">
        <v>0</v>
      </c>
      <c r="H54" s="26"/>
      <c r="I54" s="26"/>
      <c r="J54" s="26"/>
      <c r="K54" s="26"/>
    </row>
    <row r="55" spans="1:11" ht="21" x14ac:dyDescent="0.35">
      <c r="A55" s="67"/>
      <c r="B55" s="71"/>
      <c r="C55" s="99">
        <v>7</v>
      </c>
      <c r="D55" s="99" t="s">
        <v>605</v>
      </c>
      <c r="E55" s="371"/>
      <c r="F55" s="100">
        <v>16000</v>
      </c>
      <c r="G55" s="100">
        <v>1096</v>
      </c>
      <c r="H55" s="100"/>
      <c r="I55" s="100"/>
      <c r="J55" s="100" t="s">
        <v>599</v>
      </c>
      <c r="K55" s="68"/>
    </row>
    <row r="56" spans="1:11" ht="21" x14ac:dyDescent="0.35">
      <c r="A56" s="72"/>
      <c r="B56" s="9"/>
      <c r="C56" s="10"/>
      <c r="D56" s="10"/>
      <c r="E56" s="368"/>
      <c r="F56" s="11"/>
      <c r="G56" s="11">
        <v>600</v>
      </c>
      <c r="H56" s="11"/>
      <c r="I56" s="11"/>
      <c r="J56" s="11" t="s">
        <v>524</v>
      </c>
      <c r="K56" s="101" t="s">
        <v>525</v>
      </c>
    </row>
    <row r="57" spans="1:11" s="1" customFormat="1" ht="21.75" thickBot="1" x14ac:dyDescent="0.4">
      <c r="A57" s="69"/>
      <c r="B57" s="36"/>
      <c r="C57" s="35"/>
      <c r="D57" s="35"/>
      <c r="E57" s="372"/>
      <c r="F57" s="23"/>
      <c r="G57" s="102">
        <f>SUM(G55:G56)</f>
        <v>1696</v>
      </c>
      <c r="H57" s="23"/>
      <c r="I57" s="23"/>
      <c r="J57" s="23"/>
      <c r="K57" s="70"/>
    </row>
    <row r="58" spans="1:11" ht="21" x14ac:dyDescent="0.35">
      <c r="A58" s="67"/>
      <c r="B58" s="71"/>
      <c r="C58" s="99">
        <v>8</v>
      </c>
      <c r="D58" s="99" t="s">
        <v>606</v>
      </c>
      <c r="E58" s="371"/>
      <c r="F58" s="100">
        <v>15000</v>
      </c>
      <c r="G58" s="100">
        <v>2897</v>
      </c>
      <c r="H58" s="100"/>
      <c r="I58" s="100"/>
      <c r="J58" s="100" t="s">
        <v>599</v>
      </c>
      <c r="K58" s="68"/>
    </row>
    <row r="59" spans="1:11" ht="21.75" thickBot="1" x14ac:dyDescent="0.4">
      <c r="A59" s="69"/>
      <c r="B59" s="36"/>
      <c r="C59" s="35"/>
      <c r="D59" s="35"/>
      <c r="E59" s="372"/>
      <c r="F59" s="23"/>
      <c r="G59" s="23"/>
      <c r="H59" s="23"/>
      <c r="I59" s="23"/>
      <c r="J59" s="23" t="s">
        <v>524</v>
      </c>
      <c r="K59" s="70" t="s">
        <v>525</v>
      </c>
    </row>
    <row r="60" spans="1:11" ht="21.75" thickBot="1" x14ac:dyDescent="0.4">
      <c r="A60" s="64"/>
      <c r="B60" s="64"/>
      <c r="C60" s="65">
        <v>9</v>
      </c>
      <c r="D60" s="65" t="s">
        <v>607</v>
      </c>
      <c r="E60" s="373"/>
      <c r="F60" s="66">
        <v>5500</v>
      </c>
      <c r="G60" s="66">
        <v>720</v>
      </c>
      <c r="H60" s="66"/>
      <c r="I60" s="66"/>
      <c r="J60" s="66" t="s">
        <v>524</v>
      </c>
      <c r="K60" s="66" t="s">
        <v>525</v>
      </c>
    </row>
    <row r="61" spans="1:11" ht="21" x14ac:dyDescent="0.35">
      <c r="A61" s="67"/>
      <c r="B61" s="71"/>
      <c r="C61" s="99">
        <v>10</v>
      </c>
      <c r="D61" s="99" t="s">
        <v>608</v>
      </c>
      <c r="E61" s="371"/>
      <c r="F61" s="100">
        <v>7500</v>
      </c>
      <c r="G61" s="100">
        <v>5516</v>
      </c>
      <c r="H61" s="100"/>
      <c r="I61" s="100"/>
      <c r="J61" s="100" t="s">
        <v>599</v>
      </c>
      <c r="K61" s="68"/>
    </row>
    <row r="62" spans="1:11" ht="21" x14ac:dyDescent="0.35">
      <c r="A62" s="124"/>
      <c r="B62" s="52"/>
      <c r="C62" s="24"/>
      <c r="D62" s="24"/>
      <c r="E62" s="369"/>
      <c r="F62" s="26"/>
      <c r="G62" s="26"/>
      <c r="H62" s="26"/>
      <c r="I62" s="26"/>
      <c r="J62" s="26" t="s">
        <v>524</v>
      </c>
      <c r="K62" s="126" t="s">
        <v>525</v>
      </c>
    </row>
    <row r="63" spans="1:11" ht="21" x14ac:dyDescent="0.35">
      <c r="A63" s="22"/>
      <c r="B63" s="22"/>
      <c r="C63" s="63">
        <v>11</v>
      </c>
      <c r="D63" s="63" t="s">
        <v>609</v>
      </c>
      <c r="E63" s="306"/>
      <c r="F63" s="3">
        <v>450</v>
      </c>
      <c r="G63" s="3">
        <v>450</v>
      </c>
      <c r="H63" s="3"/>
      <c r="I63" s="3"/>
      <c r="J63" s="3" t="s">
        <v>599</v>
      </c>
      <c r="K63" s="3"/>
    </row>
    <row r="64" spans="1:11" s="1" customFormat="1" ht="21" x14ac:dyDescent="0.35">
      <c r="A64" s="208"/>
      <c r="B64" s="409" t="s">
        <v>837</v>
      </c>
      <c r="C64" s="410"/>
      <c r="D64" s="411"/>
      <c r="E64" s="204">
        <v>94883.23</v>
      </c>
      <c r="F64" s="207">
        <f>SUM(F47:F63)</f>
        <v>98785</v>
      </c>
      <c r="G64" s="215">
        <f>G49+G50+G51+G52+G53+G54+G57+G58+G60+G61+G63</f>
        <v>19225</v>
      </c>
      <c r="H64" s="215">
        <f>E64-G64</f>
        <v>75658.23</v>
      </c>
      <c r="I64" s="215">
        <f>G64+H64</f>
        <v>94883.23</v>
      </c>
      <c r="J64" s="207"/>
      <c r="K64" s="207"/>
    </row>
    <row r="65" spans="1:11" ht="21" x14ac:dyDescent="0.35">
      <c r="A65" s="17"/>
      <c r="B65" s="17" t="s">
        <v>610</v>
      </c>
      <c r="C65" s="18">
        <v>1</v>
      </c>
      <c r="D65" s="18" t="s">
        <v>611</v>
      </c>
      <c r="E65" s="370"/>
      <c r="F65" s="21">
        <v>3390</v>
      </c>
      <c r="G65" s="21">
        <v>920</v>
      </c>
      <c r="H65" s="21"/>
      <c r="I65" s="21"/>
      <c r="J65" s="21" t="s">
        <v>524</v>
      </c>
      <c r="K65" s="21" t="s">
        <v>525</v>
      </c>
    </row>
    <row r="66" spans="1:11" ht="21" x14ac:dyDescent="0.35">
      <c r="A66" s="9"/>
      <c r="B66" s="9"/>
      <c r="C66" s="10">
        <v>2</v>
      </c>
      <c r="D66" s="10" t="s">
        <v>612</v>
      </c>
      <c r="E66" s="368"/>
      <c r="F66" s="11">
        <v>4123</v>
      </c>
      <c r="G66" s="11">
        <v>150</v>
      </c>
      <c r="H66" s="11"/>
      <c r="I66" s="11"/>
      <c r="J66" s="11" t="s">
        <v>524</v>
      </c>
      <c r="K66" s="11" t="s">
        <v>525</v>
      </c>
    </row>
    <row r="67" spans="1:11" ht="21" x14ac:dyDescent="0.35">
      <c r="A67" s="52"/>
      <c r="B67" s="52"/>
      <c r="C67" s="24">
        <v>3</v>
      </c>
      <c r="D67" s="24" t="s">
        <v>613</v>
      </c>
      <c r="E67" s="369"/>
      <c r="F67" s="26">
        <v>2432</v>
      </c>
      <c r="G67" s="26">
        <v>666</v>
      </c>
      <c r="H67" s="26"/>
      <c r="I67" s="26"/>
      <c r="J67" s="26" t="s">
        <v>524</v>
      </c>
      <c r="K67" s="26" t="s">
        <v>525</v>
      </c>
    </row>
    <row r="68" spans="1:11" ht="21" x14ac:dyDescent="0.35">
      <c r="A68" s="22"/>
      <c r="B68" s="22"/>
      <c r="C68" s="4">
        <v>4</v>
      </c>
      <c r="D68" s="4" t="s">
        <v>610</v>
      </c>
      <c r="E68" s="306"/>
      <c r="F68" s="3">
        <v>1200</v>
      </c>
      <c r="G68" s="3">
        <v>200</v>
      </c>
      <c r="H68" s="3"/>
      <c r="I68" s="3"/>
      <c r="J68" s="3" t="s">
        <v>524</v>
      </c>
      <c r="K68" s="3" t="s">
        <v>525</v>
      </c>
    </row>
    <row r="69" spans="1:11" ht="21" x14ac:dyDescent="0.35">
      <c r="A69" s="17"/>
      <c r="B69" s="17"/>
      <c r="C69" s="18">
        <v>5</v>
      </c>
      <c r="D69" s="18" t="s">
        <v>614</v>
      </c>
      <c r="E69" s="370"/>
      <c r="F69" s="21">
        <v>2656</v>
      </c>
      <c r="G69" s="21">
        <v>464</v>
      </c>
      <c r="H69" s="21"/>
      <c r="I69" s="21"/>
      <c r="J69" s="21" t="s">
        <v>524</v>
      </c>
      <c r="K69" s="21" t="s">
        <v>525</v>
      </c>
    </row>
    <row r="70" spans="1:11" ht="21" x14ac:dyDescent="0.35">
      <c r="A70" s="9"/>
      <c r="B70" s="9"/>
      <c r="C70" s="10">
        <v>6</v>
      </c>
      <c r="D70" s="10" t="s">
        <v>615</v>
      </c>
      <c r="E70" s="368"/>
      <c r="F70" s="11">
        <v>5150</v>
      </c>
      <c r="G70" s="11">
        <v>900</v>
      </c>
      <c r="H70" s="11"/>
      <c r="I70" s="11"/>
      <c r="J70" s="11" t="s">
        <v>524</v>
      </c>
      <c r="K70" s="11" t="s">
        <v>525</v>
      </c>
    </row>
    <row r="71" spans="1:11" ht="21" x14ac:dyDescent="0.35">
      <c r="A71" s="9"/>
      <c r="B71" s="9"/>
      <c r="C71" s="10">
        <v>7</v>
      </c>
      <c r="D71" s="10" t="s">
        <v>616</v>
      </c>
      <c r="E71" s="368"/>
      <c r="F71" s="11">
        <v>3991</v>
      </c>
      <c r="G71" s="11">
        <v>1030</v>
      </c>
      <c r="H71" s="11"/>
      <c r="I71" s="11"/>
      <c r="J71" s="11" t="s">
        <v>524</v>
      </c>
      <c r="K71" s="11" t="s">
        <v>525</v>
      </c>
    </row>
    <row r="72" spans="1:11" ht="21" x14ac:dyDescent="0.35">
      <c r="A72" s="9"/>
      <c r="B72" s="9"/>
      <c r="C72" s="10">
        <v>8</v>
      </c>
      <c r="D72" s="10" t="s">
        <v>617</v>
      </c>
      <c r="E72" s="368"/>
      <c r="F72" s="11">
        <v>1417</v>
      </c>
      <c r="G72" s="11">
        <v>462</v>
      </c>
      <c r="H72" s="11"/>
      <c r="I72" s="11"/>
      <c r="J72" s="11" t="s">
        <v>524</v>
      </c>
      <c r="K72" s="11" t="s">
        <v>525</v>
      </c>
    </row>
    <row r="73" spans="1:11" ht="21" x14ac:dyDescent="0.35">
      <c r="A73" s="9"/>
      <c r="B73" s="9"/>
      <c r="C73" s="10">
        <v>9</v>
      </c>
      <c r="D73" s="10" t="s">
        <v>618</v>
      </c>
      <c r="E73" s="368"/>
      <c r="F73" s="11">
        <v>1141</v>
      </c>
      <c r="G73" s="11">
        <v>250</v>
      </c>
      <c r="H73" s="11"/>
      <c r="I73" s="11"/>
      <c r="J73" s="11" t="s">
        <v>524</v>
      </c>
      <c r="K73" s="11" t="s">
        <v>525</v>
      </c>
    </row>
    <row r="74" spans="1:11" ht="21" x14ac:dyDescent="0.35">
      <c r="A74" s="9"/>
      <c r="B74" s="9"/>
      <c r="C74" s="10">
        <v>10</v>
      </c>
      <c r="D74" s="10" t="s">
        <v>619</v>
      </c>
      <c r="E74" s="368"/>
      <c r="F74" s="11">
        <v>1777</v>
      </c>
      <c r="G74" s="11">
        <v>150</v>
      </c>
      <c r="H74" s="11"/>
      <c r="I74" s="11"/>
      <c r="J74" s="11" t="s">
        <v>524</v>
      </c>
      <c r="K74" s="11" t="s">
        <v>525</v>
      </c>
    </row>
    <row r="75" spans="1:11" s="1" customFormat="1" ht="21" x14ac:dyDescent="0.35">
      <c r="A75" s="247"/>
      <c r="B75" s="439" t="s">
        <v>838</v>
      </c>
      <c r="C75" s="440"/>
      <c r="D75" s="441"/>
      <c r="E75" s="248">
        <v>19829.169999999998</v>
      </c>
      <c r="F75" s="249">
        <f>SUM(F65:F74)</f>
        <v>27277</v>
      </c>
      <c r="G75" s="250">
        <f>SUM(G65:G74)</f>
        <v>5192</v>
      </c>
      <c r="H75" s="250">
        <f>E75-G75</f>
        <v>14637.169999999998</v>
      </c>
      <c r="I75" s="250">
        <f>G75+H75</f>
        <v>19829.169999999998</v>
      </c>
      <c r="J75" s="249"/>
      <c r="K75" s="249"/>
    </row>
    <row r="76" spans="1:11" ht="21" x14ac:dyDescent="0.35">
      <c r="A76" s="9"/>
      <c r="B76" s="443" t="s">
        <v>620</v>
      </c>
      <c r="C76" s="10">
        <v>1</v>
      </c>
      <c r="D76" s="10" t="s">
        <v>620</v>
      </c>
      <c r="E76" s="368"/>
      <c r="F76" s="11">
        <v>800</v>
      </c>
      <c r="G76" s="11">
        <v>489</v>
      </c>
      <c r="H76" s="11"/>
      <c r="I76" s="11"/>
      <c r="J76" s="11" t="s">
        <v>524</v>
      </c>
      <c r="K76" s="11" t="s">
        <v>525</v>
      </c>
    </row>
    <row r="77" spans="1:11" ht="21" x14ac:dyDescent="0.35">
      <c r="A77" s="9"/>
      <c r="B77" s="443"/>
      <c r="C77" s="10">
        <v>2</v>
      </c>
      <c r="D77" s="10" t="s">
        <v>621</v>
      </c>
      <c r="E77" s="368"/>
      <c r="F77" s="11">
        <v>3600</v>
      </c>
      <c r="G77" s="11">
        <v>452</v>
      </c>
      <c r="H77" s="11"/>
      <c r="I77" s="11"/>
      <c r="J77" s="11" t="s">
        <v>524</v>
      </c>
      <c r="K77" s="11" t="s">
        <v>525</v>
      </c>
    </row>
    <row r="78" spans="1:11" ht="21" x14ac:dyDescent="0.35">
      <c r="A78" s="9"/>
      <c r="B78" s="62"/>
      <c r="C78" s="10">
        <v>3</v>
      </c>
      <c r="D78" s="10" t="s">
        <v>622</v>
      </c>
      <c r="E78" s="368"/>
      <c r="F78" s="11">
        <v>4485</v>
      </c>
      <c r="G78" s="11">
        <v>129</v>
      </c>
      <c r="H78" s="11"/>
      <c r="I78" s="11"/>
      <c r="J78" s="11" t="s">
        <v>524</v>
      </c>
      <c r="K78" s="11" t="s">
        <v>525</v>
      </c>
    </row>
    <row r="79" spans="1:11" ht="21" x14ac:dyDescent="0.35">
      <c r="A79" s="9"/>
      <c r="B79" s="62"/>
      <c r="C79" s="10">
        <v>4</v>
      </c>
      <c r="D79" s="10" t="s">
        <v>623</v>
      </c>
      <c r="E79" s="368"/>
      <c r="F79" s="11">
        <v>3915</v>
      </c>
      <c r="G79" s="11">
        <v>342</v>
      </c>
      <c r="H79" s="11"/>
      <c r="I79" s="11"/>
      <c r="J79" s="11" t="s">
        <v>524</v>
      </c>
      <c r="K79" s="11" t="s">
        <v>525</v>
      </c>
    </row>
    <row r="80" spans="1:11" ht="21" x14ac:dyDescent="0.35">
      <c r="A80" s="9"/>
      <c r="B80" s="62"/>
      <c r="C80" s="10">
        <v>5</v>
      </c>
      <c r="D80" s="10" t="s">
        <v>624</v>
      </c>
      <c r="E80" s="368"/>
      <c r="F80" s="11">
        <v>400</v>
      </c>
      <c r="G80" s="11">
        <v>164</v>
      </c>
      <c r="H80" s="11"/>
      <c r="I80" s="11"/>
      <c r="J80" s="11" t="s">
        <v>524</v>
      </c>
      <c r="K80" s="11" t="s">
        <v>525</v>
      </c>
    </row>
    <row r="81" spans="1:11" ht="21" x14ac:dyDescent="0.35">
      <c r="A81" s="9"/>
      <c r="B81" s="9"/>
      <c r="C81" s="10">
        <v>6</v>
      </c>
      <c r="D81" s="10" t="s">
        <v>625</v>
      </c>
      <c r="E81" s="368"/>
      <c r="F81" s="11">
        <v>4900</v>
      </c>
      <c r="G81" s="11">
        <v>202</v>
      </c>
      <c r="H81" s="11"/>
      <c r="I81" s="11"/>
      <c r="J81" s="11" t="s">
        <v>524</v>
      </c>
      <c r="K81" s="11" t="s">
        <v>525</v>
      </c>
    </row>
    <row r="82" spans="1:11" s="1" customFormat="1" ht="21" x14ac:dyDescent="0.35">
      <c r="A82" s="247"/>
      <c r="B82" s="439" t="s">
        <v>839</v>
      </c>
      <c r="C82" s="440"/>
      <c r="D82" s="441"/>
      <c r="E82" s="248">
        <v>18814.599999999999</v>
      </c>
      <c r="F82" s="249">
        <f>SUM(F76:F81)</f>
        <v>18100</v>
      </c>
      <c r="G82" s="250">
        <f t="shared" ref="G82" si="2">SUM(G76:G81)</f>
        <v>1778</v>
      </c>
      <c r="H82" s="250">
        <f>E82-G82</f>
        <v>17036.599999999999</v>
      </c>
      <c r="I82" s="250">
        <f>G82+H82</f>
        <v>18814.599999999999</v>
      </c>
      <c r="J82" s="249"/>
      <c r="K82" s="249"/>
    </row>
    <row r="83" spans="1:11" ht="21" x14ac:dyDescent="0.35">
      <c r="A83" s="9"/>
      <c r="B83" s="9" t="s">
        <v>224</v>
      </c>
      <c r="C83" s="10">
        <v>1</v>
      </c>
      <c r="D83" s="10" t="s">
        <v>224</v>
      </c>
      <c r="E83" s="368"/>
      <c r="F83" s="11">
        <v>7021</v>
      </c>
      <c r="G83" s="11">
        <v>5306</v>
      </c>
      <c r="H83" s="11"/>
      <c r="I83" s="11"/>
      <c r="J83" s="11" t="s">
        <v>524</v>
      </c>
      <c r="K83" s="11" t="s">
        <v>525</v>
      </c>
    </row>
    <row r="84" spans="1:11" ht="21" x14ac:dyDescent="0.35">
      <c r="A84" s="9"/>
      <c r="B84" s="9"/>
      <c r="C84" s="10">
        <v>2</v>
      </c>
      <c r="D84" s="118" t="s">
        <v>626</v>
      </c>
      <c r="E84" s="368"/>
      <c r="F84" s="11">
        <v>2223</v>
      </c>
      <c r="G84" s="11">
        <v>2223</v>
      </c>
      <c r="H84" s="11"/>
      <c r="I84" s="11"/>
      <c r="J84" s="11" t="s">
        <v>524</v>
      </c>
      <c r="K84" s="11" t="s">
        <v>525</v>
      </c>
    </row>
    <row r="85" spans="1:11" ht="21" x14ac:dyDescent="0.35">
      <c r="A85" s="9"/>
      <c r="B85" s="9"/>
      <c r="C85" s="10">
        <v>3</v>
      </c>
      <c r="D85" s="118" t="s">
        <v>627</v>
      </c>
      <c r="E85" s="368"/>
      <c r="F85" s="11">
        <v>3088</v>
      </c>
      <c r="G85" s="11">
        <v>3088</v>
      </c>
      <c r="H85" s="11"/>
      <c r="I85" s="11"/>
      <c r="J85" s="11" t="s">
        <v>524</v>
      </c>
      <c r="K85" s="11" t="s">
        <v>525</v>
      </c>
    </row>
    <row r="86" spans="1:11" ht="21" x14ac:dyDescent="0.35">
      <c r="A86" s="9"/>
      <c r="B86" s="9"/>
      <c r="C86" s="10">
        <v>4</v>
      </c>
      <c r="D86" s="10" t="s">
        <v>628</v>
      </c>
      <c r="E86" s="368"/>
      <c r="F86" s="11">
        <v>1284</v>
      </c>
      <c r="G86" s="11">
        <v>502</v>
      </c>
      <c r="H86" s="11"/>
      <c r="I86" s="11"/>
      <c r="J86" s="11" t="s">
        <v>524</v>
      </c>
      <c r="K86" s="11" t="s">
        <v>525</v>
      </c>
    </row>
    <row r="87" spans="1:11" ht="21" x14ac:dyDescent="0.35">
      <c r="A87" s="9"/>
      <c r="B87" s="9"/>
      <c r="C87" s="10">
        <v>5</v>
      </c>
      <c r="D87" s="10" t="s">
        <v>629</v>
      </c>
      <c r="E87" s="368"/>
      <c r="F87" s="11">
        <v>4666</v>
      </c>
      <c r="G87" s="11">
        <v>2500</v>
      </c>
      <c r="H87" s="11"/>
      <c r="I87" s="11"/>
      <c r="J87" s="11" t="s">
        <v>524</v>
      </c>
      <c r="K87" s="11" t="s">
        <v>525</v>
      </c>
    </row>
    <row r="88" spans="1:11" ht="21" x14ac:dyDescent="0.35">
      <c r="A88" s="9"/>
      <c r="B88" s="9"/>
      <c r="C88" s="10">
        <v>6</v>
      </c>
      <c r="D88" s="10" t="s">
        <v>630</v>
      </c>
      <c r="E88" s="368"/>
      <c r="F88" s="11">
        <v>2907</v>
      </c>
      <c r="G88" s="11">
        <v>1470</v>
      </c>
      <c r="H88" s="11"/>
      <c r="I88" s="11"/>
      <c r="J88" s="11" t="s">
        <v>524</v>
      </c>
      <c r="K88" s="11" t="s">
        <v>525</v>
      </c>
    </row>
    <row r="89" spans="1:11" ht="21" x14ac:dyDescent="0.35">
      <c r="A89" s="9"/>
      <c r="B89" s="9"/>
      <c r="C89" s="10">
        <v>7</v>
      </c>
      <c r="D89" s="10" t="s">
        <v>422</v>
      </c>
      <c r="E89" s="368"/>
      <c r="F89" s="11">
        <v>1527</v>
      </c>
      <c r="G89" s="11">
        <v>1164</v>
      </c>
      <c r="H89" s="11"/>
      <c r="I89" s="11"/>
      <c r="J89" s="11" t="s">
        <v>524</v>
      </c>
      <c r="K89" s="11" t="s">
        <v>525</v>
      </c>
    </row>
    <row r="90" spans="1:11" ht="21" x14ac:dyDescent="0.35">
      <c r="A90" s="9"/>
      <c r="B90" s="9"/>
      <c r="C90" s="10">
        <v>8</v>
      </c>
      <c r="D90" s="10" t="s">
        <v>343</v>
      </c>
      <c r="E90" s="368"/>
      <c r="F90" s="11">
        <v>4779</v>
      </c>
      <c r="G90" s="11">
        <v>4400</v>
      </c>
      <c r="H90" s="11"/>
      <c r="I90" s="11"/>
      <c r="J90" s="11" t="s">
        <v>524</v>
      </c>
      <c r="K90" s="11" t="s">
        <v>525</v>
      </c>
    </row>
    <row r="91" spans="1:11" ht="21" x14ac:dyDescent="0.35">
      <c r="A91" s="17"/>
      <c r="B91" s="17"/>
      <c r="C91" s="241">
        <v>9</v>
      </c>
      <c r="D91" s="241" t="s">
        <v>631</v>
      </c>
      <c r="E91" s="370"/>
      <c r="F91" s="21">
        <v>4564</v>
      </c>
      <c r="G91" s="21">
        <v>4564</v>
      </c>
      <c r="H91" s="21"/>
      <c r="I91" s="21"/>
      <c r="J91" s="21" t="s">
        <v>524</v>
      </c>
      <c r="K91" s="21" t="s">
        <v>525</v>
      </c>
    </row>
    <row r="92" spans="1:11" ht="21" x14ac:dyDescent="0.35">
      <c r="A92" s="9"/>
      <c r="B92" s="9"/>
      <c r="C92" s="10">
        <v>10</v>
      </c>
      <c r="D92" s="10" t="s">
        <v>632</v>
      </c>
      <c r="E92" s="368"/>
      <c r="F92" s="11">
        <v>2850</v>
      </c>
      <c r="G92" s="11">
        <v>2208</v>
      </c>
      <c r="H92" s="11"/>
      <c r="I92" s="11"/>
      <c r="J92" s="11" t="s">
        <v>524</v>
      </c>
      <c r="K92" s="11" t="s">
        <v>525</v>
      </c>
    </row>
    <row r="93" spans="1:11" ht="21" x14ac:dyDescent="0.35">
      <c r="A93" s="9"/>
      <c r="B93" s="9"/>
      <c r="C93" s="10">
        <v>11</v>
      </c>
      <c r="D93" s="10" t="s">
        <v>633</v>
      </c>
      <c r="E93" s="368"/>
      <c r="F93" s="11">
        <v>3837</v>
      </c>
      <c r="G93" s="11">
        <v>2700</v>
      </c>
      <c r="H93" s="11"/>
      <c r="I93" s="11"/>
      <c r="J93" s="11" t="s">
        <v>524</v>
      </c>
      <c r="K93" s="11" t="s">
        <v>525</v>
      </c>
    </row>
    <row r="94" spans="1:11" ht="21" x14ac:dyDescent="0.35">
      <c r="A94" s="9"/>
      <c r="B94" s="9"/>
      <c r="C94" s="10">
        <v>12</v>
      </c>
      <c r="D94" s="10" t="s">
        <v>634</v>
      </c>
      <c r="E94" s="368"/>
      <c r="F94" s="11">
        <v>3240</v>
      </c>
      <c r="G94" s="11">
        <v>2600</v>
      </c>
      <c r="H94" s="11"/>
      <c r="I94" s="11"/>
      <c r="J94" s="11" t="s">
        <v>524</v>
      </c>
      <c r="K94" s="11" t="s">
        <v>525</v>
      </c>
    </row>
    <row r="95" spans="1:11" s="1" customFormat="1" ht="21" x14ac:dyDescent="0.35">
      <c r="A95" s="247"/>
      <c r="B95" s="442" t="s">
        <v>840</v>
      </c>
      <c r="C95" s="440"/>
      <c r="D95" s="441"/>
      <c r="E95" s="248">
        <v>58805.88</v>
      </c>
      <c r="F95" s="249">
        <f>SUM(F83:F94)</f>
        <v>41986</v>
      </c>
      <c r="G95" s="250">
        <f>SUM(G83:G94)</f>
        <v>32725</v>
      </c>
      <c r="H95" s="250">
        <f>E95-G95</f>
        <v>26080.879999999997</v>
      </c>
      <c r="I95" s="250">
        <f>G95+H95</f>
        <v>58805.88</v>
      </c>
      <c r="J95" s="249"/>
      <c r="K95" s="249"/>
    </row>
    <row r="96" spans="1:11" ht="21" x14ac:dyDescent="0.35">
      <c r="A96" s="9"/>
      <c r="B96" s="181" t="s">
        <v>635</v>
      </c>
      <c r="C96" s="10">
        <v>1</v>
      </c>
      <c r="D96" s="10" t="s">
        <v>635</v>
      </c>
      <c r="E96" s="368"/>
      <c r="F96" s="11">
        <v>5625</v>
      </c>
      <c r="G96" s="11">
        <v>0</v>
      </c>
      <c r="H96" s="11"/>
      <c r="I96" s="11"/>
      <c r="J96" s="11"/>
      <c r="K96" s="11"/>
    </row>
    <row r="97" spans="1:11" ht="21" x14ac:dyDescent="0.35">
      <c r="A97" s="9"/>
      <c r="B97" s="180"/>
      <c r="C97" s="10">
        <v>2</v>
      </c>
      <c r="D97" s="10" t="s">
        <v>636</v>
      </c>
      <c r="E97" s="368"/>
      <c r="F97" s="11">
        <v>5312</v>
      </c>
      <c r="G97" s="11">
        <v>0</v>
      </c>
      <c r="H97" s="11"/>
      <c r="I97" s="11"/>
      <c r="J97" s="11"/>
      <c r="K97" s="11"/>
    </row>
    <row r="98" spans="1:11" ht="21" x14ac:dyDescent="0.35">
      <c r="A98" s="9"/>
      <c r="B98" s="9"/>
      <c r="C98" s="10">
        <v>3</v>
      </c>
      <c r="D98" s="10" t="s">
        <v>637</v>
      </c>
      <c r="E98" s="368"/>
      <c r="F98" s="11">
        <v>5150</v>
      </c>
      <c r="G98" s="11">
        <v>0</v>
      </c>
      <c r="H98" s="11"/>
      <c r="I98" s="11"/>
      <c r="J98" s="11"/>
      <c r="K98" s="11"/>
    </row>
    <row r="99" spans="1:11" ht="21" x14ac:dyDescent="0.35">
      <c r="A99" s="9"/>
      <c r="B99" s="9"/>
      <c r="C99" s="10">
        <v>4</v>
      </c>
      <c r="D99" s="10" t="s">
        <v>638</v>
      </c>
      <c r="E99" s="368"/>
      <c r="F99" s="11">
        <v>6085</v>
      </c>
      <c r="G99" s="11">
        <v>0</v>
      </c>
      <c r="H99" s="11"/>
      <c r="I99" s="11"/>
      <c r="J99" s="11"/>
      <c r="K99" s="11"/>
    </row>
    <row r="100" spans="1:11" ht="21" x14ac:dyDescent="0.35">
      <c r="A100" s="9"/>
      <c r="B100" s="9"/>
      <c r="C100" s="10">
        <v>5</v>
      </c>
      <c r="D100" s="10" t="s">
        <v>639</v>
      </c>
      <c r="E100" s="368"/>
      <c r="F100" s="11">
        <v>5312</v>
      </c>
      <c r="G100" s="11">
        <v>0</v>
      </c>
      <c r="H100" s="11"/>
      <c r="I100" s="11"/>
      <c r="J100" s="11"/>
      <c r="K100" s="11"/>
    </row>
    <row r="101" spans="1:11" ht="21" x14ac:dyDescent="0.35">
      <c r="A101" s="9"/>
      <c r="B101" s="9"/>
      <c r="C101" s="10">
        <v>6</v>
      </c>
      <c r="D101" s="10" t="s">
        <v>640</v>
      </c>
      <c r="E101" s="368"/>
      <c r="F101" s="11">
        <v>5508</v>
      </c>
      <c r="G101" s="11">
        <v>0</v>
      </c>
      <c r="H101" s="11"/>
      <c r="I101" s="11"/>
      <c r="J101" s="11"/>
      <c r="K101" s="11"/>
    </row>
    <row r="102" spans="1:11" ht="21" x14ac:dyDescent="0.35">
      <c r="A102" s="9"/>
      <c r="B102" s="9"/>
      <c r="C102" s="10">
        <v>7</v>
      </c>
      <c r="D102" s="10" t="s">
        <v>641</v>
      </c>
      <c r="E102" s="368"/>
      <c r="F102" s="11">
        <v>4725</v>
      </c>
      <c r="G102" s="11">
        <v>0</v>
      </c>
      <c r="H102" s="11"/>
      <c r="I102" s="11"/>
      <c r="J102" s="11"/>
      <c r="K102" s="11"/>
    </row>
    <row r="103" spans="1:11" ht="21" x14ac:dyDescent="0.35">
      <c r="A103" s="9"/>
      <c r="B103" s="9"/>
      <c r="C103" s="10">
        <v>8</v>
      </c>
      <c r="D103" s="10" t="s">
        <v>642</v>
      </c>
      <c r="E103" s="368"/>
      <c r="F103" s="11">
        <v>4375</v>
      </c>
      <c r="G103" s="11">
        <v>0</v>
      </c>
      <c r="H103" s="11"/>
      <c r="I103" s="11"/>
      <c r="J103" s="11"/>
      <c r="K103" s="11"/>
    </row>
    <row r="104" spans="1:11" s="1" customFormat="1" ht="21" x14ac:dyDescent="0.35">
      <c r="A104" s="247"/>
      <c r="B104" s="439" t="s">
        <v>841</v>
      </c>
      <c r="C104" s="440"/>
      <c r="D104" s="441"/>
      <c r="E104" s="248">
        <v>44653.16</v>
      </c>
      <c r="F104" s="249">
        <f>SUM(F96:F103)</f>
        <v>42092</v>
      </c>
      <c r="G104" s="249">
        <f t="shared" ref="G104" si="3">SUM(G96:G103)</f>
        <v>0</v>
      </c>
      <c r="H104" s="250">
        <f>E104-G104</f>
        <v>44653.16</v>
      </c>
      <c r="I104" s="250">
        <f>G104+H104</f>
        <v>44653.16</v>
      </c>
      <c r="J104" s="249"/>
      <c r="K104" s="249"/>
    </row>
    <row r="105" spans="1:11" ht="21" x14ac:dyDescent="0.35">
      <c r="A105" s="9"/>
      <c r="B105" s="9" t="s">
        <v>643</v>
      </c>
      <c r="C105" s="10">
        <v>1</v>
      </c>
      <c r="D105" s="10" t="s">
        <v>644</v>
      </c>
      <c r="E105" s="368"/>
      <c r="F105" s="103">
        <v>5656.25</v>
      </c>
      <c r="G105" s="11">
        <v>2791</v>
      </c>
      <c r="H105" s="103"/>
      <c r="I105" s="103"/>
      <c r="J105" s="11" t="s">
        <v>524</v>
      </c>
      <c r="K105" s="11" t="s">
        <v>525</v>
      </c>
    </row>
    <row r="106" spans="1:11" ht="21" x14ac:dyDescent="0.35">
      <c r="A106" s="9"/>
      <c r="B106" s="9"/>
      <c r="C106" s="10">
        <v>2</v>
      </c>
      <c r="D106" s="10" t="s">
        <v>645</v>
      </c>
      <c r="E106" s="368"/>
      <c r="F106" s="103">
        <v>7531.31</v>
      </c>
      <c r="G106" s="11">
        <v>1000</v>
      </c>
      <c r="H106" s="103"/>
      <c r="I106" s="103"/>
      <c r="J106" s="11" t="s">
        <v>524</v>
      </c>
      <c r="K106" s="11" t="s">
        <v>525</v>
      </c>
    </row>
    <row r="107" spans="1:11" ht="21" x14ac:dyDescent="0.35">
      <c r="A107" s="9"/>
      <c r="B107" s="9"/>
      <c r="C107" s="10">
        <v>3</v>
      </c>
      <c r="D107" s="10" t="s">
        <v>646</v>
      </c>
      <c r="E107" s="368"/>
      <c r="F107" s="11">
        <v>7530</v>
      </c>
      <c r="G107" s="11">
        <v>1304</v>
      </c>
      <c r="H107" s="11"/>
      <c r="I107" s="11"/>
      <c r="J107" s="11" t="s">
        <v>524</v>
      </c>
      <c r="K107" s="11" t="s">
        <v>525</v>
      </c>
    </row>
    <row r="108" spans="1:11" ht="21" x14ac:dyDescent="0.35">
      <c r="A108" s="9"/>
      <c r="B108" s="9"/>
      <c r="C108" s="10">
        <v>4</v>
      </c>
      <c r="D108" s="10" t="s">
        <v>647</v>
      </c>
      <c r="E108" s="368"/>
      <c r="F108" s="11">
        <v>2420</v>
      </c>
      <c r="G108" s="11">
        <v>100</v>
      </c>
      <c r="H108" s="11"/>
      <c r="I108" s="11"/>
      <c r="J108" s="11" t="s">
        <v>524</v>
      </c>
      <c r="K108" s="11" t="s">
        <v>525</v>
      </c>
    </row>
    <row r="109" spans="1:11" ht="21" x14ac:dyDescent="0.35">
      <c r="A109" s="9"/>
      <c r="B109" s="9"/>
      <c r="C109" s="10">
        <v>5</v>
      </c>
      <c r="D109" s="10" t="s">
        <v>648</v>
      </c>
      <c r="E109" s="368"/>
      <c r="F109" s="98">
        <v>6278.75</v>
      </c>
      <c r="G109" s="98">
        <v>0</v>
      </c>
      <c r="H109" s="11"/>
      <c r="I109" s="11"/>
      <c r="J109" s="11"/>
      <c r="K109" s="11"/>
    </row>
    <row r="110" spans="1:11" ht="21" x14ac:dyDescent="0.35">
      <c r="A110" s="9"/>
      <c r="B110" s="9"/>
      <c r="C110" s="10">
        <v>6</v>
      </c>
      <c r="D110" s="10" t="s">
        <v>649</v>
      </c>
      <c r="E110" s="368"/>
      <c r="F110" s="103">
        <v>6259.37</v>
      </c>
      <c r="G110" s="11">
        <v>1208</v>
      </c>
      <c r="H110" s="103"/>
      <c r="I110" s="103"/>
      <c r="J110" s="11" t="s">
        <v>524</v>
      </c>
      <c r="K110" s="11" t="s">
        <v>525</v>
      </c>
    </row>
    <row r="111" spans="1:11" ht="21" x14ac:dyDescent="0.35">
      <c r="A111" s="9"/>
      <c r="B111" s="9"/>
      <c r="C111" s="10">
        <v>7</v>
      </c>
      <c r="D111" s="10" t="s">
        <v>650</v>
      </c>
      <c r="E111" s="368"/>
      <c r="F111" s="103">
        <v>5658.75</v>
      </c>
      <c r="G111" s="11">
        <v>477</v>
      </c>
      <c r="H111" s="103"/>
      <c r="I111" s="103"/>
      <c r="J111" s="11" t="s">
        <v>524</v>
      </c>
      <c r="K111" s="11" t="s">
        <v>525</v>
      </c>
    </row>
    <row r="112" spans="1:11" ht="21" x14ac:dyDescent="0.35">
      <c r="A112" s="9"/>
      <c r="B112" s="9"/>
      <c r="C112" s="10">
        <v>8</v>
      </c>
      <c r="D112" s="10" t="s">
        <v>141</v>
      </c>
      <c r="E112" s="368"/>
      <c r="F112" s="103">
        <v>6259.37</v>
      </c>
      <c r="G112" s="98">
        <v>0</v>
      </c>
      <c r="H112" s="103"/>
      <c r="I112" s="103"/>
      <c r="J112" s="11"/>
      <c r="K112" s="11"/>
    </row>
    <row r="113" spans="1:11" ht="21" x14ac:dyDescent="0.35">
      <c r="A113" s="17"/>
      <c r="B113" s="17"/>
      <c r="C113" s="18">
        <v>9</v>
      </c>
      <c r="D113" s="18" t="s">
        <v>651</v>
      </c>
      <c r="E113" s="370"/>
      <c r="F113" s="242">
        <v>6256.25</v>
      </c>
      <c r="G113" s="243">
        <v>0</v>
      </c>
      <c r="H113" s="242"/>
      <c r="I113" s="242"/>
      <c r="J113" s="21"/>
      <c r="K113" s="21"/>
    </row>
    <row r="114" spans="1:11" ht="21" x14ac:dyDescent="0.35">
      <c r="A114" s="9"/>
      <c r="B114" s="9"/>
      <c r="C114" s="10">
        <v>10</v>
      </c>
      <c r="D114" s="10" t="s">
        <v>652</v>
      </c>
      <c r="E114" s="368"/>
      <c r="F114" s="11">
        <v>4525</v>
      </c>
      <c r="G114" s="98">
        <v>0</v>
      </c>
      <c r="H114" s="11"/>
      <c r="I114" s="11"/>
      <c r="J114" s="11"/>
      <c r="K114" s="11"/>
    </row>
    <row r="115" spans="1:11" s="1" customFormat="1" ht="21" x14ac:dyDescent="0.35">
      <c r="A115" s="247"/>
      <c r="B115" s="439" t="s">
        <v>842</v>
      </c>
      <c r="C115" s="440"/>
      <c r="D115" s="441"/>
      <c r="E115" s="248">
        <v>71832.100000000006</v>
      </c>
      <c r="F115" s="249">
        <f>SUM(F105:F114)</f>
        <v>58375.05</v>
      </c>
      <c r="G115" s="250">
        <f>SUM(G105:G114)</f>
        <v>6880</v>
      </c>
      <c r="H115" s="250">
        <f>E115-G115</f>
        <v>64952.100000000006</v>
      </c>
      <c r="I115" s="250">
        <f>G115+H115</f>
        <v>71832.100000000006</v>
      </c>
      <c r="J115" s="249"/>
      <c r="K115" s="249"/>
    </row>
    <row r="116" spans="1:11" ht="21" x14ac:dyDescent="0.35">
      <c r="A116" s="9"/>
      <c r="B116" s="443" t="s">
        <v>653</v>
      </c>
      <c r="C116" s="10">
        <v>1</v>
      </c>
      <c r="D116" s="10" t="s">
        <v>654</v>
      </c>
      <c r="E116" s="368"/>
      <c r="F116" s="11">
        <v>2700</v>
      </c>
      <c r="G116" s="98">
        <v>0</v>
      </c>
      <c r="H116" s="11"/>
      <c r="I116" s="11"/>
      <c r="J116" s="11"/>
      <c r="K116" s="11"/>
    </row>
    <row r="117" spans="1:11" ht="21" x14ac:dyDescent="0.35">
      <c r="A117" s="9"/>
      <c r="B117" s="443"/>
      <c r="C117" s="10">
        <v>2</v>
      </c>
      <c r="D117" s="10" t="s">
        <v>653</v>
      </c>
      <c r="E117" s="368"/>
      <c r="F117" s="11">
        <v>3500</v>
      </c>
      <c r="G117" s="98">
        <v>0</v>
      </c>
      <c r="H117" s="11"/>
      <c r="I117" s="11"/>
      <c r="J117" s="11"/>
      <c r="K117" s="11"/>
    </row>
    <row r="118" spans="1:11" ht="21" x14ac:dyDescent="0.35">
      <c r="A118" s="9"/>
      <c r="B118" s="62"/>
      <c r="C118" s="10">
        <v>3</v>
      </c>
      <c r="D118" s="10" t="s">
        <v>655</v>
      </c>
      <c r="E118" s="368"/>
      <c r="F118" s="11">
        <v>3000</v>
      </c>
      <c r="G118" s="98">
        <v>0</v>
      </c>
      <c r="H118" s="11"/>
      <c r="I118" s="11"/>
      <c r="J118" s="11"/>
      <c r="K118" s="11"/>
    </row>
    <row r="119" spans="1:11" ht="21" x14ac:dyDescent="0.35">
      <c r="A119" s="9"/>
      <c r="B119" s="62"/>
      <c r="C119" s="10">
        <v>4</v>
      </c>
      <c r="D119" s="10" t="s">
        <v>656</v>
      </c>
      <c r="E119" s="368"/>
      <c r="F119" s="11">
        <v>5625</v>
      </c>
      <c r="G119" s="98">
        <v>0</v>
      </c>
      <c r="H119" s="11"/>
      <c r="I119" s="11"/>
      <c r="J119" s="11"/>
      <c r="K119" s="11"/>
    </row>
    <row r="120" spans="1:11" ht="21" x14ac:dyDescent="0.35">
      <c r="A120" s="12"/>
      <c r="B120" s="12"/>
      <c r="C120" s="13">
        <v>5</v>
      </c>
      <c r="D120" s="13" t="s">
        <v>657</v>
      </c>
      <c r="E120" s="342"/>
      <c r="F120" s="95">
        <v>2300</v>
      </c>
      <c r="G120" s="38">
        <v>0</v>
      </c>
      <c r="H120" s="95"/>
      <c r="I120" s="95"/>
      <c r="J120" s="95"/>
      <c r="K120" s="95"/>
    </row>
    <row r="121" spans="1:11" s="1" customFormat="1" ht="21" x14ac:dyDescent="0.35">
      <c r="A121" s="244"/>
      <c r="B121" s="409" t="s">
        <v>843</v>
      </c>
      <c r="C121" s="410"/>
      <c r="D121" s="411"/>
      <c r="E121" s="204">
        <v>22883.09</v>
      </c>
      <c r="F121" s="245">
        <f>SUM(F116:F120)</f>
        <v>17125</v>
      </c>
      <c r="G121" s="245">
        <f t="shared" ref="G121" si="4">SUM(G116:G120)</f>
        <v>0</v>
      </c>
      <c r="H121" s="246">
        <f>E121-G121</f>
        <v>22883.09</v>
      </c>
      <c r="I121" s="246">
        <f>G121+H121</f>
        <v>22883.09</v>
      </c>
      <c r="J121" s="244"/>
      <c r="K121" s="244"/>
    </row>
    <row r="122" spans="1:11" s="1" customFormat="1" ht="21" x14ac:dyDescent="0.35">
      <c r="A122" s="139"/>
      <c r="B122" s="394" t="s">
        <v>788</v>
      </c>
      <c r="C122" s="394"/>
      <c r="D122" s="394"/>
      <c r="E122" s="194">
        <f>E121+E115+E104+E95+E82+E75+E64+E46+E37+E23</f>
        <v>411145.08999999997</v>
      </c>
      <c r="F122" s="140">
        <f>F23+F37+F46+F64+F75+F82+F95+F104+F115+F121</f>
        <v>382099.05</v>
      </c>
      <c r="G122" s="240">
        <f>G23+G37+G46+G64+G75+G82+G95+G104+G115+G121</f>
        <v>91088</v>
      </c>
      <c r="H122" s="240">
        <f>H23+H37+H46+H64+H75+H82+H95+H104+H115+H121</f>
        <v>320057.09000000003</v>
      </c>
      <c r="I122" s="240">
        <f>I23+I37+I46+I64+I75+I82+I95+I104+I115+I121</f>
        <v>411145.09</v>
      </c>
      <c r="J122" s="140"/>
      <c r="K122" s="140"/>
    </row>
    <row r="124" spans="1:11" ht="21" x14ac:dyDescent="0.35">
      <c r="D124" s="193" t="s">
        <v>877</v>
      </c>
    </row>
    <row r="126" spans="1:11" ht="23.25" x14ac:dyDescent="0.35">
      <c r="D126" s="308" t="s">
        <v>884</v>
      </c>
      <c r="E126" s="312"/>
      <c r="F126" s="313"/>
      <c r="G126" s="74"/>
      <c r="H126" s="74"/>
      <c r="I126" s="74"/>
    </row>
  </sheetData>
  <mergeCells count="23">
    <mergeCell ref="B121:D121"/>
    <mergeCell ref="B122:D122"/>
    <mergeCell ref="B75:D75"/>
    <mergeCell ref="B82:D82"/>
    <mergeCell ref="B95:D95"/>
    <mergeCell ref="B104:D104"/>
    <mergeCell ref="B115:D115"/>
    <mergeCell ref="B76:B77"/>
    <mergeCell ref="B116:B117"/>
    <mergeCell ref="A1:K1"/>
    <mergeCell ref="A2:K2"/>
    <mergeCell ref="A3:K3"/>
    <mergeCell ref="A4:A5"/>
    <mergeCell ref="B4:B5"/>
    <mergeCell ref="C4:C5"/>
    <mergeCell ref="D4:D5"/>
    <mergeCell ref="K4:K5"/>
    <mergeCell ref="B23:D23"/>
    <mergeCell ref="B37:D37"/>
    <mergeCell ref="B46:D46"/>
    <mergeCell ref="B64:D64"/>
    <mergeCell ref="I4:I5"/>
    <mergeCell ref="F4:F5"/>
  </mergeCells>
  <pageMargins left="0.11811023622047245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55"/>
  <sheetViews>
    <sheetView workbookViewId="0">
      <pane ySplit="5" topLeftCell="A6" activePane="bottomLeft" state="frozen"/>
      <selection pane="bottomLeft" activeCell="D153" sqref="D153"/>
    </sheetView>
  </sheetViews>
  <sheetFormatPr defaultRowHeight="21" x14ac:dyDescent="0.35"/>
  <cols>
    <col min="1" max="1" width="8.875" style="2" customWidth="1"/>
    <col min="2" max="2" width="7.875" style="2" customWidth="1"/>
    <col min="3" max="3" width="5.75" style="2" customWidth="1"/>
    <col min="4" max="4" width="12.125" style="2" customWidth="1"/>
    <col min="5" max="5" width="15.875" style="2" customWidth="1"/>
    <col min="6" max="6" width="13.75" style="7" customWidth="1"/>
    <col min="7" max="7" width="13.625" style="7" customWidth="1"/>
    <col min="8" max="8" width="14.375" style="7" customWidth="1"/>
    <col min="9" max="9" width="13.75" style="7" customWidth="1"/>
    <col min="10" max="10" width="24.375" style="2" customWidth="1"/>
    <col min="11" max="11" width="10.375" style="2" customWidth="1"/>
  </cols>
  <sheetData>
    <row r="1" spans="1:11" x14ac:dyDescent="0.35">
      <c r="A1" s="397" t="s">
        <v>883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x14ac:dyDescent="0.35">
      <c r="A2" s="397" t="s">
        <v>882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3" spans="1:11" x14ac:dyDescent="0.35">
      <c r="A3" s="404" t="s">
        <v>662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</row>
    <row r="4" spans="1:11" s="297" customFormat="1" ht="21" customHeight="1" x14ac:dyDescent="0.2">
      <c r="A4" s="401" t="s">
        <v>0</v>
      </c>
      <c r="B4" s="401" t="s">
        <v>1</v>
      </c>
      <c r="C4" s="407" t="s">
        <v>2</v>
      </c>
      <c r="D4" s="407" t="s">
        <v>3</v>
      </c>
      <c r="E4" s="293" t="s">
        <v>875</v>
      </c>
      <c r="F4" s="445" t="s">
        <v>881</v>
      </c>
      <c r="G4" s="447" t="s">
        <v>660</v>
      </c>
      <c r="H4" s="447" t="s">
        <v>661</v>
      </c>
      <c r="I4" s="444" t="s">
        <v>7</v>
      </c>
      <c r="J4" s="412" t="s">
        <v>6</v>
      </c>
      <c r="K4" s="401" t="s">
        <v>327</v>
      </c>
    </row>
    <row r="5" spans="1:11" s="297" customFormat="1" ht="35.25" customHeight="1" x14ac:dyDescent="0.2">
      <c r="A5" s="401"/>
      <c r="B5" s="401"/>
      <c r="C5" s="408"/>
      <c r="D5" s="408"/>
      <c r="E5" s="188" t="s">
        <v>876</v>
      </c>
      <c r="F5" s="446"/>
      <c r="G5" s="444"/>
      <c r="H5" s="444"/>
      <c r="I5" s="444"/>
      <c r="J5" s="413"/>
      <c r="K5" s="401"/>
    </row>
    <row r="6" spans="1:11" x14ac:dyDescent="0.35">
      <c r="A6" s="22"/>
      <c r="B6" s="261" t="s">
        <v>663</v>
      </c>
      <c r="C6" s="4">
        <v>1</v>
      </c>
      <c r="D6" s="5" t="s">
        <v>663</v>
      </c>
      <c r="E6" s="316"/>
      <c r="F6" s="41">
        <v>6406</v>
      </c>
      <c r="G6" s="115">
        <v>1253</v>
      </c>
      <c r="H6" s="6"/>
      <c r="I6" s="6"/>
      <c r="J6" s="3" t="s">
        <v>664</v>
      </c>
      <c r="K6" s="3"/>
    </row>
    <row r="7" spans="1:11" x14ac:dyDescent="0.35">
      <c r="A7" s="22"/>
      <c r="B7" s="111"/>
      <c r="C7" s="4">
        <v>2</v>
      </c>
      <c r="D7" s="5" t="s">
        <v>663</v>
      </c>
      <c r="E7" s="315"/>
      <c r="F7" s="45">
        <v>7200</v>
      </c>
      <c r="G7" s="115">
        <v>3844</v>
      </c>
      <c r="H7" s="6"/>
      <c r="I7" s="6"/>
      <c r="J7" s="3" t="s">
        <v>664</v>
      </c>
      <c r="K7" s="3"/>
    </row>
    <row r="8" spans="1:11" x14ac:dyDescent="0.35">
      <c r="A8" s="22"/>
      <c r="B8" s="104"/>
      <c r="C8" s="4">
        <v>3</v>
      </c>
      <c r="D8" s="5" t="s">
        <v>665</v>
      </c>
      <c r="E8" s="315"/>
      <c r="F8" s="45">
        <v>6975</v>
      </c>
      <c r="G8" s="115">
        <v>0</v>
      </c>
      <c r="H8" s="6"/>
      <c r="I8" s="6"/>
      <c r="J8" s="3"/>
      <c r="K8" s="3"/>
    </row>
    <row r="9" spans="1:11" x14ac:dyDescent="0.35">
      <c r="A9" s="22"/>
      <c r="B9" s="104"/>
      <c r="C9" s="4">
        <v>4</v>
      </c>
      <c r="D9" s="5" t="s">
        <v>170</v>
      </c>
      <c r="E9" s="315"/>
      <c r="F9" s="45">
        <v>1206</v>
      </c>
      <c r="G9" s="115">
        <v>721</v>
      </c>
      <c r="H9" s="6"/>
      <c r="I9" s="6"/>
      <c r="J9" s="3" t="s">
        <v>666</v>
      </c>
      <c r="K9" s="3"/>
    </row>
    <row r="10" spans="1:11" x14ac:dyDescent="0.35">
      <c r="A10" s="22"/>
      <c r="B10" s="104"/>
      <c r="C10" s="4">
        <v>5</v>
      </c>
      <c r="D10" s="5" t="s">
        <v>667</v>
      </c>
      <c r="E10" s="343"/>
      <c r="F10" s="116">
        <v>1337</v>
      </c>
      <c r="G10" s="115">
        <v>0</v>
      </c>
      <c r="H10" s="6"/>
      <c r="I10" s="6"/>
      <c r="J10" s="3"/>
      <c r="K10" s="3"/>
    </row>
    <row r="11" spans="1:11" s="1" customFormat="1" x14ac:dyDescent="0.35">
      <c r="A11" s="208"/>
      <c r="B11" s="391" t="s">
        <v>844</v>
      </c>
      <c r="C11" s="392"/>
      <c r="D11" s="393"/>
      <c r="E11" s="253">
        <v>27397.279999999999</v>
      </c>
      <c r="F11" s="254">
        <f>SUM(F6:F10)</f>
        <v>23124</v>
      </c>
      <c r="G11" s="255">
        <f>SUM(G6:G10)</f>
        <v>5818</v>
      </c>
      <c r="H11" s="255">
        <f>E11-G11</f>
        <v>21579.279999999999</v>
      </c>
      <c r="I11" s="255">
        <f>H11+G11</f>
        <v>27397.279999999999</v>
      </c>
      <c r="J11" s="207"/>
      <c r="K11" s="207"/>
    </row>
    <row r="12" spans="1:11" x14ac:dyDescent="0.35">
      <c r="A12" s="22"/>
      <c r="B12" s="184" t="s">
        <v>668</v>
      </c>
      <c r="C12" s="4">
        <v>1</v>
      </c>
      <c r="D12" s="112" t="s">
        <v>668</v>
      </c>
      <c r="E12" s="315"/>
      <c r="F12" s="115">
        <v>1369</v>
      </c>
      <c r="G12" s="115">
        <v>0</v>
      </c>
      <c r="H12" s="6"/>
      <c r="I12" s="6"/>
      <c r="J12" s="3"/>
      <c r="K12" s="3"/>
    </row>
    <row r="13" spans="1:11" x14ac:dyDescent="0.35">
      <c r="A13" s="22"/>
      <c r="B13" s="184"/>
      <c r="C13" s="149">
        <v>2</v>
      </c>
      <c r="D13" s="150" t="s">
        <v>669</v>
      </c>
      <c r="E13" s="346"/>
      <c r="F13" s="115">
        <v>1681</v>
      </c>
      <c r="G13" s="115">
        <v>1982</v>
      </c>
      <c r="H13" s="6"/>
      <c r="I13" s="6"/>
      <c r="J13" s="3" t="s">
        <v>664</v>
      </c>
      <c r="K13" s="3"/>
    </row>
    <row r="14" spans="1:11" x14ac:dyDescent="0.35">
      <c r="A14" s="22"/>
      <c r="B14" s="184"/>
      <c r="C14" s="149">
        <v>3</v>
      </c>
      <c r="D14" s="150" t="s">
        <v>670</v>
      </c>
      <c r="E14" s="346"/>
      <c r="F14" s="115">
        <v>1750</v>
      </c>
      <c r="G14" s="115">
        <v>4826</v>
      </c>
      <c r="H14" s="6"/>
      <c r="I14" s="6"/>
      <c r="J14" s="22" t="s">
        <v>671</v>
      </c>
      <c r="K14" s="3"/>
    </row>
    <row r="15" spans="1:11" x14ac:dyDescent="0.35">
      <c r="A15" s="22"/>
      <c r="B15" s="184"/>
      <c r="C15" s="149">
        <v>4</v>
      </c>
      <c r="D15" s="150" t="s">
        <v>672</v>
      </c>
      <c r="E15" s="346"/>
      <c r="F15" s="115">
        <v>390</v>
      </c>
      <c r="G15" s="115">
        <v>1824</v>
      </c>
      <c r="H15" s="6"/>
      <c r="I15" s="6"/>
      <c r="J15" s="3" t="s">
        <v>666</v>
      </c>
      <c r="K15" s="3"/>
    </row>
    <row r="16" spans="1:11" x14ac:dyDescent="0.35">
      <c r="A16" s="22"/>
      <c r="B16" s="117"/>
      <c r="C16" s="63">
        <v>5</v>
      </c>
      <c r="D16" s="112" t="s">
        <v>673</v>
      </c>
      <c r="E16" s="315"/>
      <c r="F16" s="115">
        <v>1595</v>
      </c>
      <c r="G16" s="115">
        <v>1185</v>
      </c>
      <c r="H16" s="6"/>
      <c r="I16" s="6"/>
      <c r="J16" s="3" t="s">
        <v>666</v>
      </c>
      <c r="K16" s="3"/>
    </row>
    <row r="17" spans="1:11" x14ac:dyDescent="0.35">
      <c r="A17" s="22"/>
      <c r="B17" s="184"/>
      <c r="C17" s="63">
        <v>6</v>
      </c>
      <c r="D17" s="112" t="s">
        <v>670</v>
      </c>
      <c r="E17" s="315"/>
      <c r="F17" s="115">
        <v>3647</v>
      </c>
      <c r="G17" s="115">
        <v>5618</v>
      </c>
      <c r="H17" s="6"/>
      <c r="I17" s="6"/>
      <c r="J17" s="22" t="s">
        <v>671</v>
      </c>
      <c r="K17" s="3"/>
    </row>
    <row r="18" spans="1:11" x14ac:dyDescent="0.35">
      <c r="A18" s="22"/>
      <c r="B18" s="92"/>
      <c r="C18" s="63">
        <v>7</v>
      </c>
      <c r="D18" s="112" t="s">
        <v>674</v>
      </c>
      <c r="E18" s="315"/>
      <c r="F18" s="115">
        <v>1293</v>
      </c>
      <c r="G18" s="115">
        <v>540</v>
      </c>
      <c r="H18" s="6"/>
      <c r="I18" s="6"/>
      <c r="J18" s="22" t="s">
        <v>671</v>
      </c>
      <c r="K18" s="3"/>
    </row>
    <row r="19" spans="1:11" x14ac:dyDescent="0.35">
      <c r="A19" s="22"/>
      <c r="B19" s="92"/>
      <c r="C19" s="63">
        <v>8</v>
      </c>
      <c r="D19" s="112" t="s">
        <v>675</v>
      </c>
      <c r="E19" s="315"/>
      <c r="F19" s="115">
        <v>4715</v>
      </c>
      <c r="G19" s="115">
        <v>1987</v>
      </c>
      <c r="H19" s="6"/>
      <c r="I19" s="6"/>
      <c r="J19" s="22" t="s">
        <v>671</v>
      </c>
      <c r="K19" s="3"/>
    </row>
    <row r="20" spans="1:11" x14ac:dyDescent="0.35">
      <c r="A20" s="22"/>
      <c r="B20" s="184"/>
      <c r="C20" s="63">
        <v>9</v>
      </c>
      <c r="D20" s="112" t="s">
        <v>670</v>
      </c>
      <c r="E20" s="315"/>
      <c r="F20" s="115">
        <v>1877</v>
      </c>
      <c r="G20" s="115">
        <v>3926</v>
      </c>
      <c r="H20" s="6"/>
      <c r="I20" s="6"/>
      <c r="J20" s="22" t="s">
        <v>671</v>
      </c>
      <c r="K20" s="3"/>
    </row>
    <row r="21" spans="1:11" x14ac:dyDescent="0.35">
      <c r="A21" s="22"/>
      <c r="B21" s="92"/>
      <c r="C21" s="63">
        <v>10</v>
      </c>
      <c r="D21" s="112" t="s">
        <v>676</v>
      </c>
      <c r="E21" s="315"/>
      <c r="F21" s="115">
        <v>420</v>
      </c>
      <c r="G21" s="115">
        <v>0</v>
      </c>
      <c r="H21" s="6"/>
      <c r="I21" s="6"/>
      <c r="J21" s="3"/>
      <c r="K21" s="3"/>
    </row>
    <row r="22" spans="1:11" x14ac:dyDescent="0.35">
      <c r="A22" s="22"/>
      <c r="B22" s="184"/>
      <c r="C22" s="63">
        <v>11</v>
      </c>
      <c r="D22" s="112" t="s">
        <v>669</v>
      </c>
      <c r="E22" s="315"/>
      <c r="F22" s="115">
        <v>690</v>
      </c>
      <c r="G22" s="115">
        <v>1684</v>
      </c>
      <c r="H22" s="6"/>
      <c r="I22" s="6"/>
      <c r="J22" s="3" t="s">
        <v>664</v>
      </c>
      <c r="K22" s="3"/>
    </row>
    <row r="23" spans="1:11" x14ac:dyDescent="0.35">
      <c r="A23" s="22"/>
      <c r="B23" s="184"/>
      <c r="C23" s="63">
        <v>12</v>
      </c>
      <c r="D23" s="112" t="s">
        <v>677</v>
      </c>
      <c r="E23" s="315"/>
      <c r="F23" s="115">
        <v>920</v>
      </c>
      <c r="G23" s="115">
        <v>1684</v>
      </c>
      <c r="H23" s="6"/>
      <c r="I23" s="6"/>
      <c r="J23" s="3" t="s">
        <v>666</v>
      </c>
      <c r="K23" s="3"/>
    </row>
    <row r="24" spans="1:11" s="256" customFormat="1" x14ac:dyDescent="0.35">
      <c r="A24" s="208"/>
      <c r="B24" s="396" t="s">
        <v>845</v>
      </c>
      <c r="C24" s="396"/>
      <c r="D24" s="396"/>
      <c r="E24" s="211">
        <v>38238.68</v>
      </c>
      <c r="F24" s="220">
        <f>SUM(F12:F23)</f>
        <v>20347</v>
      </c>
      <c r="G24" s="215">
        <f>SUM(G12:G23)</f>
        <v>25256</v>
      </c>
      <c r="H24" s="215">
        <f>E24-G24</f>
        <v>12982.68</v>
      </c>
      <c r="I24" s="215">
        <f>G24+H24</f>
        <v>38238.68</v>
      </c>
      <c r="J24" s="207"/>
      <c r="K24" s="207"/>
    </row>
    <row r="25" spans="1:11" x14ac:dyDescent="0.35">
      <c r="A25" s="53"/>
      <c r="B25" s="271" t="s">
        <v>678</v>
      </c>
      <c r="C25" s="27">
        <v>1</v>
      </c>
      <c r="D25" s="28" t="s">
        <v>679</v>
      </c>
      <c r="E25" s="316"/>
      <c r="F25" s="41">
        <v>4375</v>
      </c>
      <c r="G25" s="183">
        <v>0</v>
      </c>
      <c r="H25" s="29"/>
      <c r="I25" s="29"/>
      <c r="J25" s="30"/>
      <c r="K25" s="30"/>
    </row>
    <row r="26" spans="1:11" x14ac:dyDescent="0.35">
      <c r="A26" s="22"/>
      <c r="B26" s="22"/>
      <c r="C26" s="4">
        <v>2</v>
      </c>
      <c r="D26" s="5" t="s">
        <v>680</v>
      </c>
      <c r="E26" s="315"/>
      <c r="F26" s="45">
        <v>2688</v>
      </c>
      <c r="G26" s="115">
        <v>0</v>
      </c>
      <c r="H26" s="6"/>
      <c r="I26" s="6"/>
      <c r="J26" s="3"/>
      <c r="K26" s="3"/>
    </row>
    <row r="27" spans="1:11" x14ac:dyDescent="0.35">
      <c r="A27" s="22"/>
      <c r="B27" s="22"/>
      <c r="C27" s="4">
        <v>3</v>
      </c>
      <c r="D27" s="5" t="s">
        <v>681</v>
      </c>
      <c r="E27" s="315"/>
      <c r="F27" s="45">
        <v>8813</v>
      </c>
      <c r="G27" s="115">
        <v>984</v>
      </c>
      <c r="H27" s="6"/>
      <c r="I27" s="6"/>
      <c r="J27" s="3" t="s">
        <v>666</v>
      </c>
      <c r="K27" s="3"/>
    </row>
    <row r="28" spans="1:11" x14ac:dyDescent="0.35">
      <c r="A28" s="22"/>
      <c r="B28" s="22"/>
      <c r="C28" s="4">
        <v>4</v>
      </c>
      <c r="D28" s="5" t="s">
        <v>682</v>
      </c>
      <c r="E28" s="315"/>
      <c r="F28" s="45">
        <v>7057</v>
      </c>
      <c r="G28" s="115">
        <v>0</v>
      </c>
      <c r="H28" s="45"/>
      <c r="I28" s="6"/>
      <c r="J28" s="3"/>
      <c r="K28" s="3"/>
    </row>
    <row r="29" spans="1:11" x14ac:dyDescent="0.35">
      <c r="A29" s="22"/>
      <c r="B29" s="22"/>
      <c r="C29" s="4">
        <v>5</v>
      </c>
      <c r="D29" s="5" t="s">
        <v>683</v>
      </c>
      <c r="E29" s="315"/>
      <c r="F29" s="45">
        <v>6750</v>
      </c>
      <c r="G29" s="115">
        <v>0</v>
      </c>
      <c r="H29" s="45"/>
      <c r="I29" s="6"/>
      <c r="J29" s="3"/>
      <c r="K29" s="3"/>
    </row>
    <row r="30" spans="1:11" x14ac:dyDescent="0.35">
      <c r="A30" s="22"/>
      <c r="B30" s="22"/>
      <c r="C30" s="4">
        <v>6</v>
      </c>
      <c r="D30" s="5" t="s">
        <v>684</v>
      </c>
      <c r="E30" s="315"/>
      <c r="F30" s="45">
        <v>25275</v>
      </c>
      <c r="G30" s="115">
        <v>0</v>
      </c>
      <c r="H30" s="45"/>
      <c r="I30" s="6"/>
      <c r="J30" s="3"/>
      <c r="K30" s="3"/>
    </row>
    <row r="31" spans="1:11" x14ac:dyDescent="0.35">
      <c r="A31" s="22"/>
      <c r="B31" s="22"/>
      <c r="C31" s="4">
        <v>7</v>
      </c>
      <c r="D31" s="5" t="s">
        <v>685</v>
      </c>
      <c r="E31" s="315"/>
      <c r="F31" s="45">
        <v>9375</v>
      </c>
      <c r="G31" s="115">
        <v>0</v>
      </c>
      <c r="H31" s="45"/>
      <c r="I31" s="6"/>
      <c r="J31" s="3"/>
      <c r="K31" s="3"/>
    </row>
    <row r="32" spans="1:11" x14ac:dyDescent="0.35">
      <c r="A32" s="22"/>
      <c r="B32" s="22"/>
      <c r="C32" s="4">
        <v>8</v>
      </c>
      <c r="D32" s="5" t="s">
        <v>686</v>
      </c>
      <c r="E32" s="315"/>
      <c r="F32" s="45">
        <v>28250</v>
      </c>
      <c r="G32" s="115">
        <v>0</v>
      </c>
      <c r="H32" s="45"/>
      <c r="I32" s="6"/>
      <c r="J32" s="3"/>
      <c r="K32" s="3"/>
    </row>
    <row r="33" spans="1:11" x14ac:dyDescent="0.35">
      <c r="A33" s="22"/>
      <c r="B33" s="22"/>
      <c r="C33" s="4">
        <v>9</v>
      </c>
      <c r="D33" s="5" t="s">
        <v>687</v>
      </c>
      <c r="E33" s="315"/>
      <c r="F33" s="45">
        <v>1000</v>
      </c>
      <c r="G33" s="115">
        <v>267</v>
      </c>
      <c r="H33" s="6"/>
      <c r="I33" s="6"/>
      <c r="J33" s="3" t="s">
        <v>666</v>
      </c>
      <c r="K33" s="3"/>
    </row>
    <row r="34" spans="1:11" x14ac:dyDescent="0.35">
      <c r="A34" s="22"/>
      <c r="B34" s="22"/>
      <c r="C34" s="4">
        <v>10</v>
      </c>
      <c r="D34" s="5" t="s">
        <v>688</v>
      </c>
      <c r="E34" s="315"/>
      <c r="F34" s="45">
        <v>19063</v>
      </c>
      <c r="G34" s="115">
        <v>0</v>
      </c>
      <c r="H34" s="45"/>
      <c r="I34" s="6"/>
      <c r="J34" s="3"/>
      <c r="K34" s="3"/>
    </row>
    <row r="35" spans="1:11" x14ac:dyDescent="0.35">
      <c r="A35" s="22"/>
      <c r="B35" s="22"/>
      <c r="C35" s="4">
        <v>11</v>
      </c>
      <c r="D35" s="5" t="s">
        <v>689</v>
      </c>
      <c r="E35" s="315"/>
      <c r="F35" s="45">
        <v>3500</v>
      </c>
      <c r="G35" s="115">
        <v>0</v>
      </c>
      <c r="H35" s="45"/>
      <c r="I35" s="6"/>
      <c r="J35" s="3"/>
      <c r="K35" s="3"/>
    </row>
    <row r="36" spans="1:11" x14ac:dyDescent="0.35">
      <c r="A36" s="22"/>
      <c r="B36" s="22"/>
      <c r="C36" s="4">
        <v>12</v>
      </c>
      <c r="D36" s="5" t="s">
        <v>690</v>
      </c>
      <c r="E36" s="315"/>
      <c r="F36" s="45">
        <v>5000</v>
      </c>
      <c r="G36" s="115">
        <v>0</v>
      </c>
      <c r="H36" s="45"/>
      <c r="I36" s="6"/>
      <c r="J36" s="3"/>
      <c r="K36" s="3"/>
    </row>
    <row r="37" spans="1:11" x14ac:dyDescent="0.35">
      <c r="A37" s="22"/>
      <c r="B37" s="22"/>
      <c r="C37" s="4">
        <v>13</v>
      </c>
      <c r="D37" s="5" t="s">
        <v>691</v>
      </c>
      <c r="E37" s="315"/>
      <c r="F37" s="45">
        <v>2438</v>
      </c>
      <c r="G37" s="115">
        <v>0</v>
      </c>
      <c r="H37" s="45"/>
      <c r="I37" s="6"/>
      <c r="J37" s="3"/>
      <c r="K37" s="3"/>
    </row>
    <row r="38" spans="1:11" x14ac:dyDescent="0.35">
      <c r="A38" s="22"/>
      <c r="B38" s="22"/>
      <c r="C38" s="4">
        <v>14</v>
      </c>
      <c r="D38" s="5" t="s">
        <v>692</v>
      </c>
      <c r="E38" s="315"/>
      <c r="F38" s="45">
        <v>4000</v>
      </c>
      <c r="G38" s="115">
        <v>0</v>
      </c>
      <c r="H38" s="45"/>
      <c r="I38" s="6"/>
      <c r="J38" s="3"/>
      <c r="K38" s="3"/>
    </row>
    <row r="39" spans="1:11" s="1" customFormat="1" x14ac:dyDescent="0.35">
      <c r="A39" s="208"/>
      <c r="B39" s="409" t="s">
        <v>846</v>
      </c>
      <c r="C39" s="410"/>
      <c r="D39" s="411"/>
      <c r="E39" s="262">
        <v>181481.22</v>
      </c>
      <c r="F39" s="263">
        <f>SUM(F25:F38)</f>
        <v>127584</v>
      </c>
      <c r="G39" s="264">
        <f>SUM(G25:G38)</f>
        <v>1251</v>
      </c>
      <c r="H39" s="264">
        <f>E39-G39</f>
        <v>180230.22</v>
      </c>
      <c r="I39" s="264">
        <f>G39+H39</f>
        <v>181481.22</v>
      </c>
      <c r="J39" s="207"/>
      <c r="K39" s="207"/>
    </row>
    <row r="40" spans="1:11" x14ac:dyDescent="0.35">
      <c r="A40" s="22"/>
      <c r="B40" s="224" t="s">
        <v>693</v>
      </c>
      <c r="C40" s="4">
        <v>1</v>
      </c>
      <c r="D40" s="5" t="s">
        <v>694</v>
      </c>
      <c r="E40" s="316"/>
      <c r="F40" s="41">
        <v>24362</v>
      </c>
      <c r="G40" s="29">
        <v>0</v>
      </c>
      <c r="H40" s="41"/>
      <c r="I40" s="6"/>
      <c r="J40" s="3"/>
      <c r="K40" s="3"/>
    </row>
    <row r="41" spans="1:11" x14ac:dyDescent="0.35">
      <c r="A41" s="22"/>
      <c r="B41" s="22"/>
      <c r="C41" s="4">
        <v>2</v>
      </c>
      <c r="D41" s="5" t="s">
        <v>695</v>
      </c>
      <c r="E41" s="315"/>
      <c r="F41" s="45">
        <v>27087</v>
      </c>
      <c r="G41" s="6">
        <v>0</v>
      </c>
      <c r="H41" s="45"/>
      <c r="I41" s="6"/>
      <c r="J41" s="3"/>
      <c r="K41" s="3"/>
    </row>
    <row r="42" spans="1:11" x14ac:dyDescent="0.35">
      <c r="A42" s="22"/>
      <c r="B42" s="22"/>
      <c r="C42" s="4">
        <v>3</v>
      </c>
      <c r="D42" s="5" t="s">
        <v>696</v>
      </c>
      <c r="E42" s="315"/>
      <c r="F42" s="45">
        <v>10146</v>
      </c>
      <c r="G42" s="6">
        <v>0</v>
      </c>
      <c r="H42" s="45"/>
      <c r="I42" s="6"/>
      <c r="J42" s="3"/>
      <c r="K42" s="3"/>
    </row>
    <row r="43" spans="1:11" x14ac:dyDescent="0.35">
      <c r="A43" s="22"/>
      <c r="B43" s="22"/>
      <c r="C43" s="4">
        <v>4</v>
      </c>
      <c r="D43" s="5" t="s">
        <v>697</v>
      </c>
      <c r="E43" s="315"/>
      <c r="F43" s="45">
        <v>14710</v>
      </c>
      <c r="G43" s="6">
        <v>0</v>
      </c>
      <c r="H43" s="45"/>
      <c r="I43" s="6"/>
      <c r="J43" s="3"/>
      <c r="K43" s="3"/>
    </row>
    <row r="44" spans="1:11" x14ac:dyDescent="0.35">
      <c r="A44" s="22"/>
      <c r="B44" s="22"/>
      <c r="C44" s="4">
        <v>5</v>
      </c>
      <c r="D44" s="5" t="s">
        <v>698</v>
      </c>
      <c r="E44" s="315"/>
      <c r="F44" s="45">
        <v>38900</v>
      </c>
      <c r="G44" s="6">
        <v>0</v>
      </c>
      <c r="H44" s="45"/>
      <c r="I44" s="6"/>
      <c r="J44" s="3"/>
      <c r="K44" s="3"/>
    </row>
    <row r="45" spans="1:11" x14ac:dyDescent="0.35">
      <c r="A45" s="22"/>
      <c r="B45" s="22"/>
      <c r="C45" s="4">
        <v>6</v>
      </c>
      <c r="D45" s="5" t="s">
        <v>699</v>
      </c>
      <c r="E45" s="315"/>
      <c r="F45" s="45">
        <v>18750</v>
      </c>
      <c r="G45" s="6">
        <v>0</v>
      </c>
      <c r="H45" s="45"/>
      <c r="I45" s="6"/>
      <c r="J45" s="3"/>
      <c r="K45" s="3"/>
    </row>
    <row r="46" spans="1:11" x14ac:dyDescent="0.35">
      <c r="A46" s="22"/>
      <c r="B46" s="22"/>
      <c r="C46" s="4">
        <v>7</v>
      </c>
      <c r="D46" s="5" t="s">
        <v>700</v>
      </c>
      <c r="E46" s="315"/>
      <c r="F46" s="45">
        <v>6487</v>
      </c>
      <c r="G46" s="6">
        <v>0</v>
      </c>
      <c r="H46" s="45"/>
      <c r="I46" s="6"/>
      <c r="J46" s="3"/>
      <c r="K46" s="3"/>
    </row>
    <row r="47" spans="1:11" x14ac:dyDescent="0.35">
      <c r="A47" s="53"/>
      <c r="B47" s="53"/>
      <c r="C47" s="27">
        <v>8</v>
      </c>
      <c r="D47" s="28" t="s">
        <v>701</v>
      </c>
      <c r="E47" s="316"/>
      <c r="F47" s="41">
        <v>29850</v>
      </c>
      <c r="G47" s="29">
        <v>0</v>
      </c>
      <c r="H47" s="41"/>
      <c r="I47" s="29"/>
      <c r="J47" s="30"/>
      <c r="K47" s="30"/>
    </row>
    <row r="48" spans="1:11" x14ac:dyDescent="0.35">
      <c r="A48" s="22"/>
      <c r="B48" s="22"/>
      <c r="C48" s="4">
        <v>9</v>
      </c>
      <c r="D48" s="5" t="s">
        <v>702</v>
      </c>
      <c r="E48" s="315"/>
      <c r="F48" s="45">
        <v>12100</v>
      </c>
      <c r="G48" s="6">
        <v>0</v>
      </c>
      <c r="H48" s="45"/>
      <c r="I48" s="6"/>
      <c r="J48" s="3"/>
      <c r="K48" s="3"/>
    </row>
    <row r="49" spans="1:11" x14ac:dyDescent="0.35">
      <c r="A49" s="22"/>
      <c r="B49" s="22"/>
      <c r="C49" s="4">
        <v>10</v>
      </c>
      <c r="D49" s="5" t="s">
        <v>703</v>
      </c>
      <c r="E49" s="315"/>
      <c r="F49" s="45">
        <v>17270</v>
      </c>
      <c r="G49" s="6">
        <v>0</v>
      </c>
      <c r="H49" s="45"/>
      <c r="I49" s="6"/>
      <c r="J49" s="3"/>
      <c r="K49" s="3"/>
    </row>
    <row r="50" spans="1:11" x14ac:dyDescent="0.35">
      <c r="A50" s="22"/>
      <c r="B50" s="22"/>
      <c r="C50" s="4">
        <v>11</v>
      </c>
      <c r="D50" s="5" t="s">
        <v>704</v>
      </c>
      <c r="E50" s="315"/>
      <c r="F50" s="45">
        <v>46250</v>
      </c>
      <c r="G50" s="6">
        <v>0</v>
      </c>
      <c r="H50" s="45"/>
      <c r="I50" s="6"/>
      <c r="J50" s="3"/>
      <c r="K50" s="3"/>
    </row>
    <row r="51" spans="1:11" x14ac:dyDescent="0.35">
      <c r="A51" s="22"/>
      <c r="B51" s="22"/>
      <c r="C51" s="4">
        <v>12</v>
      </c>
      <c r="D51" s="5" t="s">
        <v>705</v>
      </c>
      <c r="E51" s="315"/>
      <c r="F51" s="45">
        <v>2863</v>
      </c>
      <c r="G51" s="6">
        <v>0</v>
      </c>
      <c r="H51" s="45"/>
      <c r="I51" s="6"/>
      <c r="J51" s="3"/>
      <c r="K51" s="3"/>
    </row>
    <row r="52" spans="1:11" x14ac:dyDescent="0.35">
      <c r="A52" s="22"/>
      <c r="B52" s="22"/>
      <c r="C52" s="4">
        <v>13</v>
      </c>
      <c r="D52" s="5" t="s">
        <v>706</v>
      </c>
      <c r="E52" s="315"/>
      <c r="F52" s="45">
        <v>12000</v>
      </c>
      <c r="G52" s="6">
        <v>0</v>
      </c>
      <c r="H52" s="45"/>
      <c r="I52" s="6"/>
      <c r="J52" s="3"/>
      <c r="K52" s="3"/>
    </row>
    <row r="53" spans="1:11" x14ac:dyDescent="0.35">
      <c r="A53" s="22"/>
      <c r="B53" s="22"/>
      <c r="C53" s="4">
        <v>14</v>
      </c>
      <c r="D53" s="5" t="s">
        <v>707</v>
      </c>
      <c r="E53" s="315"/>
      <c r="F53" s="45">
        <v>6540</v>
      </c>
      <c r="G53" s="6">
        <v>0</v>
      </c>
      <c r="H53" s="45"/>
      <c r="I53" s="6"/>
      <c r="J53" s="3"/>
      <c r="K53" s="3"/>
    </row>
    <row r="54" spans="1:11" x14ac:dyDescent="0.35">
      <c r="A54" s="22"/>
      <c r="B54" s="22"/>
      <c r="C54" s="4">
        <v>15</v>
      </c>
      <c r="D54" s="5" t="s">
        <v>708</v>
      </c>
      <c r="E54" s="315"/>
      <c r="F54" s="45">
        <v>17280</v>
      </c>
      <c r="G54" s="6">
        <v>0</v>
      </c>
      <c r="H54" s="45"/>
      <c r="I54" s="6"/>
      <c r="J54" s="3"/>
      <c r="K54" s="3"/>
    </row>
    <row r="55" spans="1:11" x14ac:dyDescent="0.35">
      <c r="A55" s="22"/>
      <c r="B55" s="22"/>
      <c r="C55" s="4">
        <v>16</v>
      </c>
      <c r="D55" s="5" t="s">
        <v>709</v>
      </c>
      <c r="E55" s="315"/>
      <c r="F55" s="45">
        <v>9728</v>
      </c>
      <c r="G55" s="6">
        <v>0</v>
      </c>
      <c r="H55" s="45"/>
      <c r="I55" s="6"/>
      <c r="J55" s="3"/>
      <c r="K55" s="3"/>
    </row>
    <row r="56" spans="1:11" x14ac:dyDescent="0.35">
      <c r="A56" s="22"/>
      <c r="B56" s="22"/>
      <c r="C56" s="4">
        <v>17</v>
      </c>
      <c r="D56" s="5" t="s">
        <v>710</v>
      </c>
      <c r="E56" s="315"/>
      <c r="F56" s="45">
        <v>12832</v>
      </c>
      <c r="G56" s="6">
        <v>0</v>
      </c>
      <c r="H56" s="45"/>
      <c r="I56" s="6"/>
      <c r="J56" s="3"/>
      <c r="K56" s="3"/>
    </row>
    <row r="57" spans="1:11" x14ac:dyDescent="0.35">
      <c r="A57" s="22"/>
      <c r="B57" s="22"/>
      <c r="C57" s="4">
        <v>18</v>
      </c>
      <c r="D57" s="5" t="s">
        <v>711</v>
      </c>
      <c r="E57" s="315"/>
      <c r="F57" s="45">
        <v>21080</v>
      </c>
      <c r="G57" s="6">
        <v>0</v>
      </c>
      <c r="H57" s="45"/>
      <c r="I57" s="6"/>
      <c r="J57" s="3"/>
      <c r="K57" s="3"/>
    </row>
    <row r="58" spans="1:11" x14ac:dyDescent="0.35">
      <c r="A58" s="22"/>
      <c r="B58" s="22"/>
      <c r="C58" s="4">
        <v>19</v>
      </c>
      <c r="D58" s="5" t="s">
        <v>712</v>
      </c>
      <c r="E58" s="315"/>
      <c r="F58" s="45">
        <v>9872</v>
      </c>
      <c r="G58" s="6">
        <v>0</v>
      </c>
      <c r="H58" s="45"/>
      <c r="I58" s="6"/>
      <c r="J58" s="3"/>
      <c r="K58" s="3"/>
    </row>
    <row r="59" spans="1:11" x14ac:dyDescent="0.35">
      <c r="A59" s="4"/>
      <c r="B59" s="4"/>
      <c r="C59" s="4">
        <v>20</v>
      </c>
      <c r="D59" s="5" t="s">
        <v>713</v>
      </c>
      <c r="E59" s="315"/>
      <c r="F59" s="45">
        <v>12275</v>
      </c>
      <c r="G59" s="6">
        <v>0</v>
      </c>
      <c r="H59" s="45"/>
      <c r="I59" s="6"/>
      <c r="J59" s="4"/>
      <c r="K59" s="4"/>
    </row>
    <row r="60" spans="1:11" x14ac:dyDescent="0.35">
      <c r="A60" s="4"/>
      <c r="B60" s="4"/>
      <c r="C60" s="4">
        <v>21</v>
      </c>
      <c r="D60" s="5" t="s">
        <v>714</v>
      </c>
      <c r="E60" s="315"/>
      <c r="F60" s="45">
        <v>22525</v>
      </c>
      <c r="G60" s="6">
        <v>0</v>
      </c>
      <c r="H60" s="45"/>
      <c r="I60" s="6"/>
      <c r="J60" s="4"/>
      <c r="K60" s="4"/>
    </row>
    <row r="61" spans="1:11" x14ac:dyDescent="0.35">
      <c r="A61" s="4"/>
      <c r="B61" s="4"/>
      <c r="C61" s="4">
        <v>22</v>
      </c>
      <c r="D61" s="5" t="s">
        <v>715</v>
      </c>
      <c r="E61" s="315"/>
      <c r="F61" s="45">
        <v>9357</v>
      </c>
      <c r="G61" s="6">
        <v>0</v>
      </c>
      <c r="H61" s="45"/>
      <c r="I61" s="6"/>
      <c r="J61" s="4"/>
      <c r="K61" s="4"/>
    </row>
    <row r="62" spans="1:11" x14ac:dyDescent="0.35">
      <c r="A62" s="4"/>
      <c r="B62" s="4"/>
      <c r="C62" s="4">
        <v>23</v>
      </c>
      <c r="D62" s="5" t="s">
        <v>210</v>
      </c>
      <c r="E62" s="315"/>
      <c r="F62" s="45">
        <v>9778</v>
      </c>
      <c r="G62" s="6">
        <v>0</v>
      </c>
      <c r="H62" s="45"/>
      <c r="I62" s="6"/>
      <c r="J62" s="4"/>
      <c r="K62" s="4"/>
    </row>
    <row r="63" spans="1:11" x14ac:dyDescent="0.35">
      <c r="A63" s="4"/>
      <c r="B63" s="4"/>
      <c r="C63" s="4">
        <v>24</v>
      </c>
      <c r="D63" s="5" t="s">
        <v>716</v>
      </c>
      <c r="E63" s="315"/>
      <c r="F63" s="45">
        <v>2856</v>
      </c>
      <c r="G63" s="6">
        <v>0</v>
      </c>
      <c r="H63" s="45"/>
      <c r="I63" s="6"/>
      <c r="J63" s="4"/>
      <c r="K63" s="4"/>
    </row>
    <row r="64" spans="1:11" x14ac:dyDescent="0.35">
      <c r="A64" s="4"/>
      <c r="B64" s="4"/>
      <c r="C64" s="4">
        <v>25</v>
      </c>
      <c r="D64" s="5" t="s">
        <v>717</v>
      </c>
      <c r="E64" s="315"/>
      <c r="F64" s="45">
        <v>8895</v>
      </c>
      <c r="G64" s="6">
        <v>0</v>
      </c>
      <c r="H64" s="45"/>
      <c r="I64" s="6"/>
      <c r="J64" s="4"/>
      <c r="K64" s="4"/>
    </row>
    <row r="65" spans="1:11" s="1" customFormat="1" x14ac:dyDescent="0.35">
      <c r="A65" s="251"/>
      <c r="B65" s="409" t="s">
        <v>847</v>
      </c>
      <c r="C65" s="410"/>
      <c r="D65" s="411"/>
      <c r="E65" s="262">
        <v>378383.17</v>
      </c>
      <c r="F65" s="263">
        <f>SUM(F40:F64)</f>
        <v>403793</v>
      </c>
      <c r="G65" s="263">
        <f>SUM(G40:G64)</f>
        <v>0</v>
      </c>
      <c r="H65" s="264">
        <f>E65-G65</f>
        <v>378383.17</v>
      </c>
      <c r="I65" s="264">
        <f>G65+H65</f>
        <v>378383.17</v>
      </c>
      <c r="J65" s="251"/>
      <c r="K65" s="251"/>
    </row>
    <row r="66" spans="1:11" x14ac:dyDescent="0.35">
      <c r="A66" s="22"/>
      <c r="B66" s="224" t="s">
        <v>718</v>
      </c>
      <c r="C66" s="4">
        <v>1</v>
      </c>
      <c r="D66" s="5" t="s">
        <v>780</v>
      </c>
      <c r="E66" s="316"/>
      <c r="F66" s="41">
        <v>10350</v>
      </c>
      <c r="G66" s="183">
        <v>0</v>
      </c>
      <c r="H66" s="41"/>
      <c r="I66" s="6"/>
      <c r="J66" s="22"/>
      <c r="K66" s="22"/>
    </row>
    <row r="67" spans="1:11" x14ac:dyDescent="0.35">
      <c r="A67" s="22"/>
      <c r="B67" s="22"/>
      <c r="C67" s="4">
        <v>2</v>
      </c>
      <c r="D67" s="5" t="s">
        <v>781</v>
      </c>
      <c r="E67" s="315"/>
      <c r="F67" s="45">
        <v>10050</v>
      </c>
      <c r="G67" s="115">
        <v>0</v>
      </c>
      <c r="H67" s="45"/>
      <c r="I67" s="6"/>
      <c r="J67" s="22"/>
      <c r="K67" s="22"/>
    </row>
    <row r="68" spans="1:11" x14ac:dyDescent="0.35">
      <c r="A68" s="22"/>
      <c r="B68" s="22"/>
      <c r="C68" s="4">
        <v>3</v>
      </c>
      <c r="D68" s="5" t="s">
        <v>719</v>
      </c>
      <c r="E68" s="315"/>
      <c r="F68" s="45">
        <v>11550</v>
      </c>
      <c r="G68" s="115">
        <v>0</v>
      </c>
      <c r="H68" s="45"/>
      <c r="I68" s="6"/>
      <c r="J68" s="22"/>
      <c r="K68" s="22"/>
    </row>
    <row r="69" spans="1:11" x14ac:dyDescent="0.35">
      <c r="A69" s="53"/>
      <c r="B69" s="53"/>
      <c r="C69" s="27">
        <v>4</v>
      </c>
      <c r="D69" s="28" t="s">
        <v>720</v>
      </c>
      <c r="E69" s="316"/>
      <c r="F69" s="41">
        <v>7805</v>
      </c>
      <c r="G69" s="183">
        <v>0</v>
      </c>
      <c r="H69" s="41"/>
      <c r="I69" s="29"/>
      <c r="J69" s="53"/>
      <c r="K69" s="53"/>
    </row>
    <row r="70" spans="1:11" x14ac:dyDescent="0.35">
      <c r="A70" s="22"/>
      <c r="B70" s="22"/>
      <c r="C70" s="4">
        <v>5</v>
      </c>
      <c r="D70" s="5" t="s">
        <v>721</v>
      </c>
      <c r="E70" s="315"/>
      <c r="F70" s="45">
        <v>21000</v>
      </c>
      <c r="G70" s="115">
        <v>0</v>
      </c>
      <c r="H70" s="45"/>
      <c r="I70" s="6"/>
      <c r="J70" s="22"/>
      <c r="K70" s="22"/>
    </row>
    <row r="71" spans="1:11" x14ac:dyDescent="0.35">
      <c r="A71" s="22"/>
      <c r="B71" s="22"/>
      <c r="C71" s="4">
        <v>6</v>
      </c>
      <c r="D71" s="5" t="s">
        <v>722</v>
      </c>
      <c r="E71" s="315"/>
      <c r="F71" s="45">
        <v>27270</v>
      </c>
      <c r="G71" s="115">
        <v>0</v>
      </c>
      <c r="H71" s="45"/>
      <c r="I71" s="6"/>
      <c r="J71" s="22"/>
      <c r="K71" s="22"/>
    </row>
    <row r="72" spans="1:11" x14ac:dyDescent="0.35">
      <c r="A72" s="22"/>
      <c r="B72" s="22"/>
      <c r="C72" s="4">
        <v>7</v>
      </c>
      <c r="D72" s="5" t="s">
        <v>723</v>
      </c>
      <c r="E72" s="315"/>
      <c r="F72" s="45">
        <v>26000</v>
      </c>
      <c r="G72" s="115">
        <v>0</v>
      </c>
      <c r="H72" s="45"/>
      <c r="I72" s="6"/>
      <c r="J72" s="22"/>
      <c r="K72" s="22"/>
    </row>
    <row r="73" spans="1:11" x14ac:dyDescent="0.35">
      <c r="A73" s="22"/>
      <c r="B73" s="22"/>
      <c r="C73" s="4">
        <v>8</v>
      </c>
      <c r="D73" s="5" t="s">
        <v>724</v>
      </c>
      <c r="E73" s="315"/>
      <c r="F73" s="45">
        <v>23000</v>
      </c>
      <c r="G73" s="115">
        <v>0</v>
      </c>
      <c r="H73" s="45"/>
      <c r="I73" s="6"/>
      <c r="J73" s="22"/>
      <c r="K73" s="22"/>
    </row>
    <row r="74" spans="1:11" x14ac:dyDescent="0.35">
      <c r="A74" s="22"/>
      <c r="B74" s="22"/>
      <c r="C74" s="4">
        <v>9</v>
      </c>
      <c r="D74" s="5" t="s">
        <v>725</v>
      </c>
      <c r="E74" s="315"/>
      <c r="F74" s="45">
        <v>2500</v>
      </c>
      <c r="G74" s="115">
        <v>500</v>
      </c>
      <c r="H74" s="6"/>
      <c r="I74" s="6"/>
      <c r="J74" s="22" t="s">
        <v>671</v>
      </c>
      <c r="K74" s="22"/>
    </row>
    <row r="75" spans="1:11" x14ac:dyDescent="0.35">
      <c r="A75" s="22"/>
      <c r="B75" s="22"/>
      <c r="C75" s="4">
        <v>10</v>
      </c>
      <c r="D75" s="5" t="s">
        <v>726</v>
      </c>
      <c r="E75" s="315"/>
      <c r="F75" s="45">
        <v>6350</v>
      </c>
      <c r="G75" s="115">
        <v>985</v>
      </c>
      <c r="H75" s="6"/>
      <c r="I75" s="6"/>
      <c r="J75" s="22" t="s">
        <v>671</v>
      </c>
      <c r="K75" s="22"/>
    </row>
    <row r="76" spans="1:11" x14ac:dyDescent="0.35">
      <c r="A76" s="22"/>
      <c r="B76" s="22"/>
      <c r="C76" s="4">
        <v>11</v>
      </c>
      <c r="D76" s="5" t="s">
        <v>719</v>
      </c>
      <c r="E76" s="315"/>
      <c r="F76" s="45">
        <v>3750</v>
      </c>
      <c r="G76" s="115">
        <v>0</v>
      </c>
      <c r="H76" s="45"/>
      <c r="I76" s="6"/>
      <c r="J76" s="22"/>
      <c r="K76" s="22"/>
    </row>
    <row r="77" spans="1:11" x14ac:dyDescent="0.35">
      <c r="A77" s="22"/>
      <c r="B77" s="22"/>
      <c r="C77" s="4">
        <v>12</v>
      </c>
      <c r="D77" s="5" t="s">
        <v>727</v>
      </c>
      <c r="E77" s="315"/>
      <c r="F77" s="45">
        <v>22000</v>
      </c>
      <c r="G77" s="115">
        <v>0</v>
      </c>
      <c r="H77" s="45"/>
      <c r="I77" s="6"/>
      <c r="J77" s="22"/>
      <c r="K77" s="22"/>
    </row>
    <row r="78" spans="1:11" x14ac:dyDescent="0.35">
      <c r="A78" s="22"/>
      <c r="B78" s="22"/>
      <c r="C78" s="4">
        <v>13</v>
      </c>
      <c r="D78" s="5" t="s">
        <v>728</v>
      </c>
      <c r="E78" s="315"/>
      <c r="F78" s="45">
        <v>8750</v>
      </c>
      <c r="G78" s="115">
        <v>0</v>
      </c>
      <c r="H78" s="45"/>
      <c r="I78" s="6"/>
      <c r="J78" s="22"/>
      <c r="K78" s="22"/>
    </row>
    <row r="79" spans="1:11" x14ac:dyDescent="0.35">
      <c r="A79" s="22"/>
      <c r="B79" s="22"/>
      <c r="C79" s="4">
        <v>14</v>
      </c>
      <c r="D79" s="5" t="s">
        <v>729</v>
      </c>
      <c r="E79" s="315"/>
      <c r="F79" s="45">
        <v>1500</v>
      </c>
      <c r="G79" s="115">
        <v>0</v>
      </c>
      <c r="H79" s="45"/>
      <c r="I79" s="6"/>
      <c r="J79" s="22"/>
      <c r="K79" s="22"/>
    </row>
    <row r="80" spans="1:11" s="1" customFormat="1" x14ac:dyDescent="0.35">
      <c r="A80" s="265"/>
      <c r="B80" s="409" t="s">
        <v>848</v>
      </c>
      <c r="C80" s="410"/>
      <c r="D80" s="411"/>
      <c r="E80" s="262">
        <v>183814.49</v>
      </c>
      <c r="F80" s="263">
        <f>SUM(F66:F79)</f>
        <v>181875</v>
      </c>
      <c r="G80" s="264">
        <f>G79+G78+G77+G76+G75+G74+G73+G72+G71+G70+G69+G68+G67+G66</f>
        <v>1485</v>
      </c>
      <c r="H80" s="264">
        <f>E80-G80</f>
        <v>182329.49</v>
      </c>
      <c r="I80" s="264">
        <f>H80+G80</f>
        <v>183814.49</v>
      </c>
      <c r="J80" s="208"/>
      <c r="K80" s="208"/>
    </row>
    <row r="81" spans="1:11" x14ac:dyDescent="0.35">
      <c r="A81" s="22"/>
      <c r="B81" s="224" t="s">
        <v>586</v>
      </c>
      <c r="C81" s="4">
        <v>1</v>
      </c>
      <c r="D81" s="5" t="s">
        <v>412</v>
      </c>
      <c r="E81" s="316"/>
      <c r="F81" s="41">
        <v>9788</v>
      </c>
      <c r="G81" s="183">
        <v>0</v>
      </c>
      <c r="H81" s="41"/>
      <c r="I81" s="6"/>
      <c r="J81" s="22"/>
      <c r="K81" s="22"/>
    </row>
    <row r="82" spans="1:11" x14ac:dyDescent="0.35">
      <c r="A82" s="22"/>
      <c r="B82" s="22"/>
      <c r="C82" s="4">
        <v>2</v>
      </c>
      <c r="D82" s="5" t="s">
        <v>730</v>
      </c>
      <c r="E82" s="315"/>
      <c r="F82" s="45">
        <v>2170</v>
      </c>
      <c r="G82" s="115">
        <v>2127</v>
      </c>
      <c r="H82" s="6"/>
      <c r="I82" s="6"/>
      <c r="J82" s="3" t="s">
        <v>664</v>
      </c>
      <c r="K82" s="22"/>
    </row>
    <row r="83" spans="1:11" x14ac:dyDescent="0.35">
      <c r="A83" s="22"/>
      <c r="B83" s="22"/>
      <c r="C83" s="63">
        <v>3</v>
      </c>
      <c r="D83" s="112" t="s">
        <v>731</v>
      </c>
      <c r="E83" s="315"/>
      <c r="F83" s="45">
        <v>2140</v>
      </c>
      <c r="G83" s="115">
        <v>2140</v>
      </c>
      <c r="H83" s="6"/>
      <c r="I83" s="6"/>
      <c r="J83" s="3" t="s">
        <v>664</v>
      </c>
      <c r="K83" s="22"/>
    </row>
    <row r="84" spans="1:11" x14ac:dyDescent="0.35">
      <c r="A84" s="22"/>
      <c r="B84" s="22"/>
      <c r="C84" s="4">
        <v>4</v>
      </c>
      <c r="D84" s="5" t="s">
        <v>731</v>
      </c>
      <c r="E84" s="315"/>
      <c r="F84" s="45">
        <v>8445</v>
      </c>
      <c r="G84" s="115">
        <v>0</v>
      </c>
      <c r="H84" s="45"/>
      <c r="I84" s="6"/>
      <c r="J84" s="22"/>
      <c r="K84" s="22"/>
    </row>
    <row r="85" spans="1:11" x14ac:dyDescent="0.35">
      <c r="A85" s="22"/>
      <c r="B85" s="22"/>
      <c r="C85" s="4">
        <v>5</v>
      </c>
      <c r="D85" s="5" t="s">
        <v>732</v>
      </c>
      <c r="E85" s="315"/>
      <c r="F85" s="45">
        <v>8989</v>
      </c>
      <c r="G85" s="115">
        <v>0</v>
      </c>
      <c r="H85" s="45"/>
      <c r="I85" s="6"/>
      <c r="J85" s="22"/>
      <c r="K85" s="22"/>
    </row>
    <row r="86" spans="1:11" x14ac:dyDescent="0.35">
      <c r="A86" s="22"/>
      <c r="B86" s="22"/>
      <c r="C86" s="4">
        <v>6</v>
      </c>
      <c r="D86" s="5" t="s">
        <v>732</v>
      </c>
      <c r="E86" s="315"/>
      <c r="F86" s="45">
        <v>7191</v>
      </c>
      <c r="G86" s="115">
        <v>3325</v>
      </c>
      <c r="H86" s="6"/>
      <c r="I86" s="6"/>
      <c r="J86" s="3" t="s">
        <v>664</v>
      </c>
      <c r="K86" s="22"/>
    </row>
    <row r="87" spans="1:11" x14ac:dyDescent="0.35">
      <c r="A87" s="22"/>
      <c r="B87" s="22"/>
      <c r="C87" s="4">
        <v>7</v>
      </c>
      <c r="D87" s="5" t="s">
        <v>430</v>
      </c>
      <c r="E87" s="315"/>
      <c r="F87" s="45">
        <v>8276</v>
      </c>
      <c r="G87" s="115">
        <v>0</v>
      </c>
      <c r="H87" s="45"/>
      <c r="I87" s="6"/>
      <c r="J87" s="22"/>
      <c r="K87" s="22"/>
    </row>
    <row r="88" spans="1:11" x14ac:dyDescent="0.35">
      <c r="A88" s="22"/>
      <c r="B88" s="22"/>
      <c r="C88" s="4">
        <v>8</v>
      </c>
      <c r="D88" s="5" t="s">
        <v>733</v>
      </c>
      <c r="E88" s="315"/>
      <c r="F88" s="45">
        <v>5739</v>
      </c>
      <c r="G88" s="115">
        <v>0</v>
      </c>
      <c r="H88" s="45"/>
      <c r="I88" s="6"/>
      <c r="J88" s="22"/>
      <c r="K88" s="22"/>
    </row>
    <row r="89" spans="1:11" x14ac:dyDescent="0.35">
      <c r="A89" s="22"/>
      <c r="B89" s="22"/>
      <c r="C89" s="4">
        <v>9</v>
      </c>
      <c r="D89" s="5" t="s">
        <v>734</v>
      </c>
      <c r="E89" s="315"/>
      <c r="F89" s="45">
        <v>1887</v>
      </c>
      <c r="G89" s="115">
        <v>917</v>
      </c>
      <c r="H89" s="6"/>
      <c r="I89" s="6"/>
      <c r="J89" s="3" t="s">
        <v>664</v>
      </c>
      <c r="K89" s="22"/>
    </row>
    <row r="90" spans="1:11" s="1" customFormat="1" x14ac:dyDescent="0.35">
      <c r="A90" s="208"/>
      <c r="B90" s="395" t="s">
        <v>849</v>
      </c>
      <c r="C90" s="395"/>
      <c r="D90" s="395"/>
      <c r="E90" s="209">
        <v>48910.06</v>
      </c>
      <c r="F90" s="214">
        <f>SUM(F81:F89)</f>
        <v>54625</v>
      </c>
      <c r="G90" s="216">
        <f>SUM(G81:G89)</f>
        <v>8509</v>
      </c>
      <c r="H90" s="216">
        <f>E90-G90</f>
        <v>40401.06</v>
      </c>
      <c r="I90" s="216">
        <f>G90+H90</f>
        <v>48910.06</v>
      </c>
      <c r="J90" s="207"/>
      <c r="K90" s="208"/>
    </row>
    <row r="91" spans="1:11" x14ac:dyDescent="0.35">
      <c r="A91" s="53"/>
      <c r="B91" s="271" t="s">
        <v>735</v>
      </c>
      <c r="C91" s="27">
        <v>1</v>
      </c>
      <c r="D91" s="28" t="s">
        <v>736</v>
      </c>
      <c r="E91" s="316"/>
      <c r="F91" s="41">
        <v>5593</v>
      </c>
      <c r="G91" s="29">
        <v>0</v>
      </c>
      <c r="H91" s="41"/>
      <c r="I91" s="29"/>
      <c r="J91" s="53"/>
      <c r="K91" s="53"/>
    </row>
    <row r="92" spans="1:11" x14ac:dyDescent="0.35">
      <c r="A92" s="22"/>
      <c r="B92" s="22"/>
      <c r="C92" s="4">
        <v>2</v>
      </c>
      <c r="D92" s="5" t="s">
        <v>736</v>
      </c>
      <c r="E92" s="315"/>
      <c r="F92" s="45">
        <v>5593</v>
      </c>
      <c r="G92" s="6">
        <v>0</v>
      </c>
      <c r="H92" s="45"/>
      <c r="I92" s="6"/>
      <c r="J92" s="22"/>
      <c r="K92" s="22"/>
    </row>
    <row r="93" spans="1:11" x14ac:dyDescent="0.35">
      <c r="A93" s="22"/>
      <c r="B93" s="22"/>
      <c r="C93" s="4">
        <v>3</v>
      </c>
      <c r="D93" s="5" t="s">
        <v>737</v>
      </c>
      <c r="E93" s="315"/>
      <c r="F93" s="45">
        <v>1353</v>
      </c>
      <c r="G93" s="6">
        <v>0</v>
      </c>
      <c r="H93" s="45"/>
      <c r="I93" s="6"/>
      <c r="J93" s="22"/>
      <c r="K93" s="22"/>
    </row>
    <row r="94" spans="1:11" x14ac:dyDescent="0.35">
      <c r="A94" s="22"/>
      <c r="B94" s="22"/>
      <c r="C94" s="4">
        <v>4</v>
      </c>
      <c r="D94" s="5" t="s">
        <v>735</v>
      </c>
      <c r="E94" s="315"/>
      <c r="F94" s="45">
        <v>6472</v>
      </c>
      <c r="G94" s="6">
        <v>0</v>
      </c>
      <c r="H94" s="45"/>
      <c r="I94" s="6"/>
      <c r="J94" s="22"/>
      <c r="K94" s="22"/>
    </row>
    <row r="95" spans="1:11" x14ac:dyDescent="0.35">
      <c r="A95" s="22"/>
      <c r="B95" s="22"/>
      <c r="C95" s="4">
        <v>5</v>
      </c>
      <c r="D95" s="5" t="s">
        <v>735</v>
      </c>
      <c r="E95" s="315"/>
      <c r="F95" s="45">
        <v>10107</v>
      </c>
      <c r="G95" s="6">
        <v>0</v>
      </c>
      <c r="H95" s="45"/>
      <c r="I95" s="6"/>
      <c r="J95" s="22"/>
      <c r="K95" s="22"/>
    </row>
    <row r="96" spans="1:11" x14ac:dyDescent="0.35">
      <c r="A96" s="22"/>
      <c r="B96" s="22"/>
      <c r="C96" s="4">
        <v>6</v>
      </c>
      <c r="D96" s="5" t="s">
        <v>143</v>
      </c>
      <c r="E96" s="315"/>
      <c r="F96" s="45">
        <v>5285</v>
      </c>
      <c r="G96" s="6">
        <v>0</v>
      </c>
      <c r="H96" s="45"/>
      <c r="I96" s="6"/>
      <c r="J96" s="22"/>
      <c r="K96" s="22"/>
    </row>
    <row r="97" spans="1:11" x14ac:dyDescent="0.35">
      <c r="A97" s="22"/>
      <c r="B97" s="22"/>
      <c r="C97" s="4">
        <v>7</v>
      </c>
      <c r="D97" s="5" t="s">
        <v>738</v>
      </c>
      <c r="E97" s="315"/>
      <c r="F97" s="45">
        <v>4386</v>
      </c>
      <c r="G97" s="6">
        <v>1900</v>
      </c>
      <c r="H97" s="6"/>
      <c r="I97" s="6"/>
      <c r="J97" s="22" t="s">
        <v>671</v>
      </c>
      <c r="K97" s="22"/>
    </row>
    <row r="98" spans="1:11" x14ac:dyDescent="0.35">
      <c r="A98" s="22"/>
      <c r="B98" s="22"/>
      <c r="C98" s="4">
        <v>8</v>
      </c>
      <c r="D98" s="5" t="s">
        <v>739</v>
      </c>
      <c r="E98" s="315"/>
      <c r="F98" s="45">
        <v>4222</v>
      </c>
      <c r="G98" s="6">
        <v>0</v>
      </c>
      <c r="H98" s="45"/>
      <c r="I98" s="6"/>
      <c r="J98" s="22"/>
      <c r="K98" s="22"/>
    </row>
    <row r="99" spans="1:11" x14ac:dyDescent="0.35">
      <c r="A99" s="22"/>
      <c r="B99" s="22"/>
      <c r="C99" s="4">
        <v>9</v>
      </c>
      <c r="D99" s="5" t="s">
        <v>716</v>
      </c>
      <c r="E99" s="315"/>
      <c r="F99" s="45">
        <v>12509</v>
      </c>
      <c r="G99" s="6">
        <v>0</v>
      </c>
      <c r="H99" s="45"/>
      <c r="I99" s="6"/>
      <c r="J99" s="22"/>
      <c r="K99" s="22"/>
    </row>
    <row r="100" spans="1:11" x14ac:dyDescent="0.35">
      <c r="A100" s="22"/>
      <c r="B100" s="22"/>
      <c r="C100" s="4">
        <v>10</v>
      </c>
      <c r="D100" s="5" t="s">
        <v>735</v>
      </c>
      <c r="E100" s="315"/>
      <c r="F100" s="45">
        <v>4012</v>
      </c>
      <c r="G100" s="6">
        <v>0</v>
      </c>
      <c r="H100" s="45"/>
      <c r="I100" s="6"/>
      <c r="J100" s="22"/>
      <c r="K100" s="22"/>
    </row>
    <row r="101" spans="1:11" x14ac:dyDescent="0.35">
      <c r="A101" s="22"/>
      <c r="B101" s="22"/>
      <c r="C101" s="4">
        <v>11</v>
      </c>
      <c r="D101" s="5" t="s">
        <v>739</v>
      </c>
      <c r="E101" s="315"/>
      <c r="F101" s="45">
        <v>210</v>
      </c>
      <c r="G101" s="6">
        <v>0</v>
      </c>
      <c r="H101" s="45"/>
      <c r="I101" s="6"/>
      <c r="J101" s="22"/>
      <c r="K101" s="22"/>
    </row>
    <row r="102" spans="1:11" x14ac:dyDescent="0.35">
      <c r="A102" s="22"/>
      <c r="B102" s="22"/>
      <c r="C102" s="4">
        <v>12</v>
      </c>
      <c r="D102" s="5" t="s">
        <v>735</v>
      </c>
      <c r="E102" s="315"/>
      <c r="F102" s="45">
        <v>11993</v>
      </c>
      <c r="G102" s="6">
        <v>0</v>
      </c>
      <c r="H102" s="45"/>
      <c r="I102" s="6"/>
      <c r="J102" s="22"/>
      <c r="K102" s="22"/>
    </row>
    <row r="103" spans="1:11" x14ac:dyDescent="0.35">
      <c r="A103" s="22"/>
      <c r="B103" s="22"/>
      <c r="C103" s="4">
        <v>13</v>
      </c>
      <c r="D103" s="5" t="s">
        <v>736</v>
      </c>
      <c r="E103" s="315"/>
      <c r="F103" s="45">
        <v>5593</v>
      </c>
      <c r="G103" s="6">
        <v>0</v>
      </c>
      <c r="H103" s="45"/>
      <c r="I103" s="6"/>
      <c r="J103" s="22"/>
      <c r="K103" s="22"/>
    </row>
    <row r="104" spans="1:11" s="1" customFormat="1" x14ac:dyDescent="0.35">
      <c r="A104" s="208"/>
      <c r="B104" s="409" t="s">
        <v>850</v>
      </c>
      <c r="C104" s="410"/>
      <c r="D104" s="411"/>
      <c r="E104" s="262">
        <v>65159.71</v>
      </c>
      <c r="F104" s="263">
        <f>SUM(F91:F103)</f>
        <v>77328</v>
      </c>
      <c r="G104" s="264">
        <f t="shared" ref="G104" si="0">SUM(G91:G103)</f>
        <v>1900</v>
      </c>
      <c r="H104" s="264">
        <f>E104-G104</f>
        <v>63259.71</v>
      </c>
      <c r="I104" s="264">
        <f>G104+H104</f>
        <v>65159.71</v>
      </c>
      <c r="J104" s="208"/>
      <c r="K104" s="208"/>
    </row>
    <row r="105" spans="1:11" x14ac:dyDescent="0.35">
      <c r="A105" s="22"/>
      <c r="B105" s="266" t="s">
        <v>740</v>
      </c>
      <c r="C105" s="4">
        <v>1</v>
      </c>
      <c r="D105" s="5" t="s">
        <v>536</v>
      </c>
      <c r="E105" s="316"/>
      <c r="F105" s="183"/>
      <c r="G105" s="115">
        <v>0</v>
      </c>
      <c r="H105" s="29"/>
      <c r="I105" s="29">
        <f>G105+H105</f>
        <v>0</v>
      </c>
      <c r="J105" s="22"/>
      <c r="K105" s="22"/>
    </row>
    <row r="106" spans="1:11" x14ac:dyDescent="0.35">
      <c r="A106" s="22"/>
      <c r="B106" s="22"/>
      <c r="C106" s="4">
        <v>2</v>
      </c>
      <c r="D106" s="5" t="s">
        <v>741</v>
      </c>
      <c r="E106" s="315"/>
      <c r="F106" s="115"/>
      <c r="G106" s="115">
        <v>0</v>
      </c>
      <c r="H106" s="6"/>
      <c r="I106" s="29">
        <f t="shared" ref="I106:I111" si="1">G106+H106</f>
        <v>0</v>
      </c>
      <c r="J106" s="22"/>
      <c r="K106" s="22"/>
    </row>
    <row r="107" spans="1:11" x14ac:dyDescent="0.35">
      <c r="A107" s="22"/>
      <c r="B107" s="22"/>
      <c r="C107" s="4">
        <v>3</v>
      </c>
      <c r="D107" s="5" t="s">
        <v>531</v>
      </c>
      <c r="E107" s="315"/>
      <c r="F107" s="115"/>
      <c r="G107" s="115">
        <v>0</v>
      </c>
      <c r="H107" s="6"/>
      <c r="I107" s="29">
        <f t="shared" si="1"/>
        <v>0</v>
      </c>
      <c r="J107" s="22"/>
      <c r="K107" s="22"/>
    </row>
    <row r="108" spans="1:11" x14ac:dyDescent="0.35">
      <c r="A108" s="22"/>
      <c r="B108" s="22"/>
      <c r="C108" s="4">
        <v>4</v>
      </c>
      <c r="D108" s="5" t="s">
        <v>742</v>
      </c>
      <c r="E108" s="315"/>
      <c r="F108" s="115"/>
      <c r="G108" s="115">
        <v>0</v>
      </c>
      <c r="H108" s="6"/>
      <c r="I108" s="29">
        <f t="shared" si="1"/>
        <v>0</v>
      </c>
      <c r="J108" s="22"/>
      <c r="K108" s="22"/>
    </row>
    <row r="109" spans="1:11" x14ac:dyDescent="0.35">
      <c r="A109" s="22"/>
      <c r="B109" s="22"/>
      <c r="C109" s="4">
        <v>5</v>
      </c>
      <c r="D109" s="5" t="s">
        <v>743</v>
      </c>
      <c r="E109" s="315"/>
      <c r="F109" s="115"/>
      <c r="G109" s="115">
        <v>0</v>
      </c>
      <c r="H109" s="6"/>
      <c r="I109" s="29">
        <f t="shared" si="1"/>
        <v>0</v>
      </c>
      <c r="J109" s="22"/>
      <c r="K109" s="22"/>
    </row>
    <row r="110" spans="1:11" x14ac:dyDescent="0.35">
      <c r="A110" s="22"/>
      <c r="B110" s="22"/>
      <c r="C110" s="4">
        <v>6</v>
      </c>
      <c r="D110" s="5" t="s">
        <v>744</v>
      </c>
      <c r="E110" s="315"/>
      <c r="F110" s="115"/>
      <c r="G110" s="115">
        <v>0</v>
      </c>
      <c r="H110" s="6"/>
      <c r="I110" s="29">
        <f t="shared" si="1"/>
        <v>0</v>
      </c>
      <c r="J110" s="22"/>
      <c r="K110" s="22"/>
    </row>
    <row r="111" spans="1:11" s="260" customFormat="1" x14ac:dyDescent="0.35">
      <c r="A111" s="208"/>
      <c r="B111" s="409" t="s">
        <v>851</v>
      </c>
      <c r="C111" s="410"/>
      <c r="D111" s="411"/>
      <c r="E111" s="262">
        <v>20139.900000000001</v>
      </c>
      <c r="F111" s="257"/>
      <c r="G111" s="267">
        <v>0</v>
      </c>
      <c r="H111" s="267">
        <f>E111-G111</f>
        <v>20139.900000000001</v>
      </c>
      <c r="I111" s="267">
        <f t="shared" si="1"/>
        <v>20139.900000000001</v>
      </c>
      <c r="J111" s="208"/>
      <c r="K111" s="208"/>
    </row>
    <row r="112" spans="1:11" x14ac:dyDescent="0.35">
      <c r="A112" s="22"/>
      <c r="B112" s="224" t="s">
        <v>745</v>
      </c>
      <c r="C112" s="4">
        <v>1</v>
      </c>
      <c r="D112" s="5" t="s">
        <v>136</v>
      </c>
      <c r="E112" s="315"/>
      <c r="F112" s="45">
        <v>14375</v>
      </c>
      <c r="G112" s="47">
        <v>0</v>
      </c>
      <c r="H112" s="45"/>
      <c r="I112" s="45"/>
      <c r="J112" s="22"/>
      <c r="K112" s="22"/>
    </row>
    <row r="113" spans="1:11" x14ac:dyDescent="0.35">
      <c r="A113" s="53"/>
      <c r="B113" s="53"/>
      <c r="C113" s="27">
        <v>2</v>
      </c>
      <c r="D113" s="28" t="s">
        <v>745</v>
      </c>
      <c r="E113" s="316"/>
      <c r="F113" s="41">
        <v>6250</v>
      </c>
      <c r="G113" s="48">
        <v>0</v>
      </c>
      <c r="H113" s="41"/>
      <c r="I113" s="41"/>
      <c r="J113" s="53"/>
      <c r="K113" s="53"/>
    </row>
    <row r="114" spans="1:11" x14ac:dyDescent="0.35">
      <c r="A114" s="22"/>
      <c r="B114" s="22"/>
      <c r="C114" s="4">
        <v>3</v>
      </c>
      <c r="D114" s="5" t="s">
        <v>746</v>
      </c>
      <c r="E114" s="315"/>
      <c r="F114" s="45">
        <v>4375</v>
      </c>
      <c r="G114" s="47">
        <v>0</v>
      </c>
      <c r="H114" s="45"/>
      <c r="I114" s="41"/>
      <c r="J114" s="22"/>
      <c r="K114" s="22"/>
    </row>
    <row r="115" spans="1:11" x14ac:dyDescent="0.35">
      <c r="A115" s="22"/>
      <c r="B115" s="22"/>
      <c r="C115" s="4">
        <v>4</v>
      </c>
      <c r="D115" s="5" t="s">
        <v>747</v>
      </c>
      <c r="E115" s="315"/>
      <c r="F115" s="45">
        <v>5000</v>
      </c>
      <c r="G115" s="6">
        <v>4902</v>
      </c>
      <c r="H115" s="6"/>
      <c r="I115" s="41"/>
      <c r="J115" s="22" t="s">
        <v>671</v>
      </c>
      <c r="K115" s="22"/>
    </row>
    <row r="116" spans="1:11" x14ac:dyDescent="0.35">
      <c r="A116" s="22"/>
      <c r="B116" s="22"/>
      <c r="C116" s="4">
        <v>5</v>
      </c>
      <c r="D116" s="5" t="s">
        <v>748</v>
      </c>
      <c r="E116" s="315"/>
      <c r="F116" s="45">
        <v>4375</v>
      </c>
      <c r="G116" s="47">
        <v>0</v>
      </c>
      <c r="H116" s="45"/>
      <c r="I116" s="41"/>
      <c r="J116" s="22"/>
      <c r="K116" s="22"/>
    </row>
    <row r="117" spans="1:11" x14ac:dyDescent="0.35">
      <c r="A117" s="22"/>
      <c r="B117" s="22"/>
      <c r="C117" s="4">
        <v>6</v>
      </c>
      <c r="D117" s="5" t="s">
        <v>749</v>
      </c>
      <c r="E117" s="315"/>
      <c r="F117" s="45">
        <v>3750</v>
      </c>
      <c r="G117" s="6">
        <v>2860</v>
      </c>
      <c r="H117" s="6"/>
      <c r="I117" s="41"/>
      <c r="J117" s="22" t="s">
        <v>671</v>
      </c>
      <c r="K117" s="22"/>
    </row>
    <row r="118" spans="1:11" x14ac:dyDescent="0.35">
      <c r="A118" s="22"/>
      <c r="B118" s="22"/>
      <c r="C118" s="4">
        <v>7</v>
      </c>
      <c r="D118" s="5" t="s">
        <v>750</v>
      </c>
      <c r="E118" s="315"/>
      <c r="F118" s="45">
        <v>2500</v>
      </c>
      <c r="G118" s="47">
        <v>0</v>
      </c>
      <c r="H118" s="45"/>
      <c r="I118" s="41"/>
      <c r="J118" s="22"/>
      <c r="K118" s="22"/>
    </row>
    <row r="119" spans="1:11" x14ac:dyDescent="0.35">
      <c r="A119" s="22"/>
      <c r="B119" s="22"/>
      <c r="C119" s="4">
        <v>8</v>
      </c>
      <c r="D119" s="5" t="s">
        <v>751</v>
      </c>
      <c r="E119" s="315"/>
      <c r="F119" s="45">
        <v>13231</v>
      </c>
      <c r="G119" s="47">
        <v>0</v>
      </c>
      <c r="H119" s="45"/>
      <c r="I119" s="41"/>
      <c r="J119" s="22"/>
      <c r="K119" s="22"/>
    </row>
    <row r="120" spans="1:11" x14ac:dyDescent="0.35">
      <c r="A120" s="22"/>
      <c r="B120" s="22"/>
      <c r="C120" s="4">
        <v>9</v>
      </c>
      <c r="D120" s="5" t="s">
        <v>752</v>
      </c>
      <c r="E120" s="315"/>
      <c r="F120" s="45">
        <v>3750</v>
      </c>
      <c r="G120" s="6">
        <v>1828</v>
      </c>
      <c r="H120" s="6"/>
      <c r="I120" s="41"/>
      <c r="J120" s="22" t="s">
        <v>671</v>
      </c>
      <c r="K120" s="22"/>
    </row>
    <row r="121" spans="1:11" s="141" customFormat="1" x14ac:dyDescent="0.35">
      <c r="A121" s="208"/>
      <c r="B121" s="409" t="s">
        <v>852</v>
      </c>
      <c r="C121" s="410"/>
      <c r="D121" s="411"/>
      <c r="E121" s="262">
        <v>46274.67</v>
      </c>
      <c r="F121" s="263">
        <f>SUM(F112:F120)</f>
        <v>57606</v>
      </c>
      <c r="G121" s="264">
        <f>SUM(G112:G120)</f>
        <v>9590</v>
      </c>
      <c r="H121" s="264">
        <f>E121-G121</f>
        <v>36684.67</v>
      </c>
      <c r="I121" s="264">
        <f>G121+H121</f>
        <v>46274.67</v>
      </c>
      <c r="J121" s="208"/>
      <c r="K121" s="208"/>
    </row>
    <row r="122" spans="1:11" x14ac:dyDescent="0.35">
      <c r="A122" s="22"/>
      <c r="B122" s="224" t="s">
        <v>753</v>
      </c>
      <c r="C122" s="63">
        <v>1</v>
      </c>
      <c r="D122" s="112" t="s">
        <v>753</v>
      </c>
      <c r="E122" s="316"/>
      <c r="F122" s="29">
        <v>2307</v>
      </c>
      <c r="G122" s="115">
        <v>2307</v>
      </c>
      <c r="H122" s="6"/>
      <c r="I122" s="41"/>
      <c r="J122" s="22" t="s">
        <v>754</v>
      </c>
      <c r="K122" s="22"/>
    </row>
    <row r="123" spans="1:11" x14ac:dyDescent="0.35">
      <c r="A123" s="22"/>
      <c r="B123" s="22"/>
      <c r="C123" s="4">
        <v>2</v>
      </c>
      <c r="D123" s="5" t="s">
        <v>755</v>
      </c>
      <c r="E123" s="315"/>
      <c r="F123" s="6">
        <v>7983</v>
      </c>
      <c r="G123" s="115">
        <v>4507</v>
      </c>
      <c r="H123" s="6"/>
      <c r="I123" s="41"/>
      <c r="J123" s="22" t="s">
        <v>754</v>
      </c>
      <c r="K123" s="22"/>
    </row>
    <row r="124" spans="1:11" x14ac:dyDescent="0.35">
      <c r="A124" s="22"/>
      <c r="B124" s="22"/>
      <c r="C124" s="4">
        <v>3</v>
      </c>
      <c r="D124" s="5" t="s">
        <v>756</v>
      </c>
      <c r="E124" s="315"/>
      <c r="F124" s="6">
        <v>9621</v>
      </c>
      <c r="G124" s="115">
        <v>1654</v>
      </c>
      <c r="H124" s="6"/>
      <c r="I124" s="41"/>
      <c r="J124" s="22" t="s">
        <v>754</v>
      </c>
      <c r="K124" s="22"/>
    </row>
    <row r="125" spans="1:11" x14ac:dyDescent="0.35">
      <c r="A125" s="22"/>
      <c r="B125" s="22"/>
      <c r="C125" s="4">
        <v>4</v>
      </c>
      <c r="D125" s="5" t="s">
        <v>756</v>
      </c>
      <c r="E125" s="315"/>
      <c r="F125" s="6">
        <v>7463</v>
      </c>
      <c r="G125" s="115">
        <v>1235</v>
      </c>
      <c r="H125" s="6"/>
      <c r="I125" s="41"/>
      <c r="J125" s="22" t="s">
        <v>754</v>
      </c>
      <c r="K125" s="22"/>
    </row>
    <row r="126" spans="1:11" x14ac:dyDescent="0.35">
      <c r="A126" s="22"/>
      <c r="B126" s="22"/>
      <c r="C126" s="4">
        <v>5</v>
      </c>
      <c r="D126" s="5" t="s">
        <v>757</v>
      </c>
      <c r="E126" s="315"/>
      <c r="F126" s="6">
        <v>56254</v>
      </c>
      <c r="G126" s="115">
        <v>0</v>
      </c>
      <c r="H126" s="6"/>
      <c r="I126" s="41"/>
      <c r="J126" s="22"/>
      <c r="K126" s="22"/>
    </row>
    <row r="127" spans="1:11" x14ac:dyDescent="0.35">
      <c r="A127" s="22"/>
      <c r="B127" s="22"/>
      <c r="C127" s="4">
        <v>6</v>
      </c>
      <c r="D127" s="5" t="s">
        <v>758</v>
      </c>
      <c r="E127" s="315"/>
      <c r="F127" s="6">
        <v>81998</v>
      </c>
      <c r="G127" s="115">
        <v>0</v>
      </c>
      <c r="H127" s="6"/>
      <c r="I127" s="41"/>
      <c r="J127" s="22"/>
      <c r="K127" s="22"/>
    </row>
    <row r="128" spans="1:11" x14ac:dyDescent="0.35">
      <c r="A128" s="22"/>
      <c r="B128" s="22"/>
      <c r="C128" s="4">
        <v>7</v>
      </c>
      <c r="D128" s="5" t="s">
        <v>759</v>
      </c>
      <c r="E128" s="315"/>
      <c r="F128" s="6">
        <v>45498</v>
      </c>
      <c r="G128" s="115">
        <v>0</v>
      </c>
      <c r="H128" s="6"/>
      <c r="I128" s="41"/>
      <c r="J128" s="22"/>
      <c r="K128" s="22"/>
    </row>
    <row r="129" spans="1:11" x14ac:dyDescent="0.35">
      <c r="A129" s="22"/>
      <c r="B129" s="22"/>
      <c r="C129" s="4">
        <v>8</v>
      </c>
      <c r="D129" s="5" t="s">
        <v>760</v>
      </c>
      <c r="E129" s="315"/>
      <c r="F129" s="6">
        <v>37058</v>
      </c>
      <c r="G129" s="115">
        <v>0</v>
      </c>
      <c r="H129" s="6"/>
      <c r="I129" s="41"/>
      <c r="J129" s="22"/>
      <c r="K129" s="22"/>
    </row>
    <row r="130" spans="1:11" x14ac:dyDescent="0.35">
      <c r="A130" s="22"/>
      <c r="B130" s="22"/>
      <c r="C130" s="4">
        <v>9</v>
      </c>
      <c r="D130" s="5" t="s">
        <v>761</v>
      </c>
      <c r="E130" s="315"/>
      <c r="F130" s="6">
        <v>9268</v>
      </c>
      <c r="G130" s="115">
        <v>1195</v>
      </c>
      <c r="H130" s="6"/>
      <c r="I130" s="41"/>
      <c r="J130" s="22" t="s">
        <v>754</v>
      </c>
      <c r="K130" s="22"/>
    </row>
    <row r="131" spans="1:11" x14ac:dyDescent="0.35">
      <c r="A131" s="22"/>
      <c r="B131" s="22"/>
      <c r="C131" s="4">
        <v>10</v>
      </c>
      <c r="D131" s="5" t="s">
        <v>762</v>
      </c>
      <c r="E131" s="315"/>
      <c r="F131" s="6">
        <v>8192</v>
      </c>
      <c r="G131" s="115">
        <v>2821</v>
      </c>
      <c r="H131" s="6"/>
      <c r="I131" s="41"/>
      <c r="J131" s="22" t="s">
        <v>754</v>
      </c>
      <c r="K131" s="22"/>
    </row>
    <row r="132" spans="1:11" x14ac:dyDescent="0.35">
      <c r="A132" s="22"/>
      <c r="B132" s="22"/>
      <c r="C132" s="4">
        <v>11</v>
      </c>
      <c r="D132" s="5" t="s">
        <v>763</v>
      </c>
      <c r="E132" s="315"/>
      <c r="F132" s="6">
        <v>6899</v>
      </c>
      <c r="G132" s="115">
        <v>2052</v>
      </c>
      <c r="H132" s="6"/>
      <c r="I132" s="41"/>
      <c r="J132" s="22" t="s">
        <v>754</v>
      </c>
      <c r="K132" s="22"/>
    </row>
    <row r="133" spans="1:11" x14ac:dyDescent="0.35">
      <c r="A133" s="22"/>
      <c r="B133" s="22"/>
      <c r="C133" s="4">
        <v>12</v>
      </c>
      <c r="D133" s="5" t="s">
        <v>764</v>
      </c>
      <c r="E133" s="315"/>
      <c r="F133" s="6">
        <v>5595</v>
      </c>
      <c r="G133" s="115">
        <v>1150</v>
      </c>
      <c r="H133" s="6"/>
      <c r="I133" s="41"/>
      <c r="J133" s="22" t="s">
        <v>754</v>
      </c>
      <c r="K133" s="22"/>
    </row>
    <row r="134" spans="1:11" x14ac:dyDescent="0.35">
      <c r="A134" s="22"/>
      <c r="B134" s="22"/>
      <c r="C134" s="4">
        <v>13</v>
      </c>
      <c r="D134" s="5" t="s">
        <v>765</v>
      </c>
      <c r="E134" s="315"/>
      <c r="F134" s="6">
        <v>20813</v>
      </c>
      <c r="G134" s="115">
        <v>0</v>
      </c>
      <c r="H134" s="6"/>
      <c r="I134" s="41"/>
      <c r="J134" s="22"/>
      <c r="K134" s="22"/>
    </row>
    <row r="135" spans="1:11" s="1" customFormat="1" x14ac:dyDescent="0.35">
      <c r="A135" s="208"/>
      <c r="B135" s="409" t="s">
        <v>853</v>
      </c>
      <c r="C135" s="410"/>
      <c r="D135" s="411"/>
      <c r="E135" s="204">
        <v>298900.09999999998</v>
      </c>
      <c r="F135" s="220">
        <f>SUM(F122:F134)</f>
        <v>298949</v>
      </c>
      <c r="G135" s="215">
        <f>SUM(G122:G134)</f>
        <v>16921</v>
      </c>
      <c r="H135" s="215">
        <f>E135-G135</f>
        <v>281979.09999999998</v>
      </c>
      <c r="I135" s="215">
        <f>G135+H135</f>
        <v>298900.09999999998</v>
      </c>
      <c r="J135" s="208"/>
      <c r="K135" s="208"/>
    </row>
    <row r="136" spans="1:11" x14ac:dyDescent="0.35">
      <c r="A136" s="22"/>
      <c r="B136" s="224" t="s">
        <v>766</v>
      </c>
      <c r="C136" s="63">
        <v>1</v>
      </c>
      <c r="D136" s="112" t="s">
        <v>767</v>
      </c>
      <c r="E136" s="315"/>
      <c r="F136" s="6">
        <v>3697</v>
      </c>
      <c r="G136" s="6">
        <v>3697</v>
      </c>
      <c r="H136" s="6"/>
      <c r="I136" s="41"/>
      <c r="J136" s="22" t="s">
        <v>754</v>
      </c>
      <c r="K136" s="22"/>
    </row>
    <row r="137" spans="1:11" x14ac:dyDescent="0.35">
      <c r="A137" s="22"/>
      <c r="B137" s="22"/>
      <c r="C137" s="63">
        <v>2</v>
      </c>
      <c r="D137" s="112" t="s">
        <v>768</v>
      </c>
      <c r="E137" s="315"/>
      <c r="F137" s="6">
        <v>2196</v>
      </c>
      <c r="G137" s="6">
        <v>2196</v>
      </c>
      <c r="H137" s="6"/>
      <c r="I137" s="41"/>
      <c r="J137" s="22" t="s">
        <v>754</v>
      </c>
      <c r="K137" s="22"/>
    </row>
    <row r="138" spans="1:11" x14ac:dyDescent="0.35">
      <c r="A138" s="22"/>
      <c r="B138" s="22"/>
      <c r="C138" s="4">
        <v>3</v>
      </c>
      <c r="D138" s="5" t="s">
        <v>766</v>
      </c>
      <c r="E138" s="315"/>
      <c r="F138" s="6">
        <v>2005</v>
      </c>
      <c r="G138" s="6">
        <v>1834</v>
      </c>
      <c r="H138" s="114"/>
      <c r="I138" s="41"/>
      <c r="J138" s="22" t="s">
        <v>754</v>
      </c>
      <c r="K138" s="22"/>
    </row>
    <row r="139" spans="1:11" x14ac:dyDescent="0.35">
      <c r="A139" s="22"/>
      <c r="B139" s="22"/>
      <c r="C139" s="4">
        <v>4</v>
      </c>
      <c r="D139" s="5" t="s">
        <v>766</v>
      </c>
      <c r="E139" s="315"/>
      <c r="F139" s="6">
        <v>3314</v>
      </c>
      <c r="G139" s="6">
        <v>915</v>
      </c>
      <c r="H139" s="6"/>
      <c r="I139" s="41"/>
      <c r="J139" s="22" t="s">
        <v>754</v>
      </c>
      <c r="K139" s="22"/>
    </row>
    <row r="140" spans="1:11" x14ac:dyDescent="0.35">
      <c r="A140" s="22"/>
      <c r="B140" s="22"/>
      <c r="C140" s="4">
        <v>5</v>
      </c>
      <c r="D140" s="5" t="s">
        <v>769</v>
      </c>
      <c r="E140" s="315"/>
      <c r="F140" s="6">
        <v>2157</v>
      </c>
      <c r="G140" s="6">
        <v>1520</v>
      </c>
      <c r="H140" s="6"/>
      <c r="I140" s="41"/>
      <c r="J140" s="22" t="s">
        <v>754</v>
      </c>
      <c r="K140" s="22"/>
    </row>
    <row r="141" spans="1:11" x14ac:dyDescent="0.35">
      <c r="A141" s="22"/>
      <c r="B141" s="22"/>
      <c r="C141" s="4">
        <v>6</v>
      </c>
      <c r="D141" s="5" t="s">
        <v>770</v>
      </c>
      <c r="E141" s="315"/>
      <c r="F141" s="6">
        <v>2920</v>
      </c>
      <c r="G141" s="6">
        <v>1880</v>
      </c>
      <c r="H141" s="6"/>
      <c r="I141" s="41"/>
      <c r="J141" s="22" t="s">
        <v>754</v>
      </c>
      <c r="K141" s="22"/>
    </row>
    <row r="142" spans="1:11" x14ac:dyDescent="0.35">
      <c r="A142" s="22"/>
      <c r="B142" s="22"/>
      <c r="C142" s="4">
        <v>7</v>
      </c>
      <c r="D142" s="5" t="s">
        <v>771</v>
      </c>
      <c r="E142" s="315"/>
      <c r="F142" s="6">
        <v>10056</v>
      </c>
      <c r="G142" s="6">
        <v>5350</v>
      </c>
      <c r="H142" s="6"/>
      <c r="I142" s="41"/>
      <c r="J142" s="22" t="s">
        <v>754</v>
      </c>
      <c r="K142" s="22"/>
    </row>
    <row r="143" spans="1:11" x14ac:dyDescent="0.35">
      <c r="A143" s="22"/>
      <c r="B143" s="22"/>
      <c r="C143" s="4">
        <v>8</v>
      </c>
      <c r="D143" s="5" t="s">
        <v>772</v>
      </c>
      <c r="E143" s="315"/>
      <c r="F143" s="6">
        <v>2207</v>
      </c>
      <c r="G143" s="6">
        <v>1265</v>
      </c>
      <c r="H143" s="6"/>
      <c r="I143" s="41"/>
      <c r="J143" s="22" t="s">
        <v>754</v>
      </c>
      <c r="K143" s="22"/>
    </row>
    <row r="144" spans="1:11" x14ac:dyDescent="0.35">
      <c r="A144" s="22"/>
      <c r="B144" s="22"/>
      <c r="C144" s="4">
        <v>9</v>
      </c>
      <c r="D144" s="5" t="s">
        <v>773</v>
      </c>
      <c r="E144" s="315"/>
      <c r="F144" s="6">
        <v>3902</v>
      </c>
      <c r="G144" s="6">
        <v>2046</v>
      </c>
      <c r="H144" s="6"/>
      <c r="I144" s="41"/>
      <c r="J144" s="22" t="s">
        <v>754</v>
      </c>
      <c r="K144" s="22"/>
    </row>
    <row r="145" spans="1:11" x14ac:dyDescent="0.35">
      <c r="A145" s="22"/>
      <c r="B145" s="22"/>
      <c r="C145" s="4">
        <v>10</v>
      </c>
      <c r="D145" s="5" t="s">
        <v>774</v>
      </c>
      <c r="E145" s="315"/>
      <c r="F145" s="6">
        <v>3187</v>
      </c>
      <c r="G145" s="6">
        <v>2385</v>
      </c>
      <c r="H145" s="6"/>
      <c r="I145" s="41"/>
      <c r="J145" s="22" t="s">
        <v>754</v>
      </c>
      <c r="K145" s="22"/>
    </row>
    <row r="146" spans="1:11" x14ac:dyDescent="0.35">
      <c r="A146" s="22"/>
      <c r="B146" s="22"/>
      <c r="C146" s="4">
        <v>11</v>
      </c>
      <c r="D146" s="5" t="s">
        <v>775</v>
      </c>
      <c r="E146" s="315"/>
      <c r="F146" s="6">
        <v>2189</v>
      </c>
      <c r="G146" s="6">
        <v>1165</v>
      </c>
      <c r="H146" s="6"/>
      <c r="I146" s="41"/>
      <c r="J146" s="22" t="s">
        <v>754</v>
      </c>
      <c r="K146" s="22"/>
    </row>
    <row r="147" spans="1:11" x14ac:dyDescent="0.35">
      <c r="A147" s="22"/>
      <c r="B147" s="22"/>
      <c r="C147" s="4">
        <v>12</v>
      </c>
      <c r="D147" s="5" t="s">
        <v>776</v>
      </c>
      <c r="E147" s="315"/>
      <c r="F147" s="6">
        <v>4375</v>
      </c>
      <c r="G147" s="6">
        <v>3260</v>
      </c>
      <c r="H147" s="6"/>
      <c r="I147" s="41"/>
      <c r="J147" s="22" t="s">
        <v>754</v>
      </c>
      <c r="K147" s="22"/>
    </row>
    <row r="148" spans="1:11" x14ac:dyDescent="0.35">
      <c r="A148" s="22"/>
      <c r="B148" s="22"/>
      <c r="C148" s="4">
        <v>13</v>
      </c>
      <c r="D148" s="5" t="s">
        <v>777</v>
      </c>
      <c r="E148" s="315"/>
      <c r="F148" s="6">
        <v>2279</v>
      </c>
      <c r="G148" s="6">
        <v>910</v>
      </c>
      <c r="H148" s="6"/>
      <c r="I148" s="41"/>
      <c r="J148" s="22" t="s">
        <v>754</v>
      </c>
      <c r="K148" s="22"/>
    </row>
    <row r="149" spans="1:11" x14ac:dyDescent="0.35">
      <c r="A149" s="22"/>
      <c r="B149" s="22"/>
      <c r="C149" s="4">
        <v>14</v>
      </c>
      <c r="D149" s="5" t="s">
        <v>778</v>
      </c>
      <c r="E149" s="315"/>
      <c r="F149" s="6">
        <v>2092</v>
      </c>
      <c r="G149" s="6">
        <v>990</v>
      </c>
      <c r="H149" s="6"/>
      <c r="I149" s="41"/>
      <c r="J149" s="22" t="s">
        <v>754</v>
      </c>
      <c r="K149" s="22"/>
    </row>
    <row r="150" spans="1:11" x14ac:dyDescent="0.35">
      <c r="A150" s="208"/>
      <c r="B150" s="409" t="s">
        <v>854</v>
      </c>
      <c r="C150" s="410"/>
      <c r="D150" s="411"/>
      <c r="E150" s="204">
        <v>34276.449999999997</v>
      </c>
      <c r="F150" s="220">
        <f>SUM(F136:F149)</f>
        <v>46576</v>
      </c>
      <c r="G150" s="220">
        <f>SUM(G136:G149)</f>
        <v>29413</v>
      </c>
      <c r="H150" s="215">
        <f>E150-G150</f>
        <v>4863.4499999999971</v>
      </c>
      <c r="I150" s="215">
        <f>G150+H150</f>
        <v>34276.449999999997</v>
      </c>
      <c r="J150" s="208"/>
      <c r="K150" s="208"/>
    </row>
    <row r="151" spans="1:11" x14ac:dyDescent="0.35">
      <c r="A151" s="139"/>
      <c r="B151" s="394" t="s">
        <v>787</v>
      </c>
      <c r="C151" s="394"/>
      <c r="D151" s="394"/>
      <c r="E151" s="194">
        <f>E150+E135+E121+E111+E104+E90+E80+E65+E39+E24+E11</f>
        <v>1322975.73</v>
      </c>
      <c r="F151" s="302">
        <f>F11+F24+F39+F65+F80+F90+F104+F111+F121+F135+F150</f>
        <v>1291807</v>
      </c>
      <c r="G151" s="240">
        <f>G11+G24+G39+G65+G80+G90+G104+G111+G121+G135+G150</f>
        <v>100143</v>
      </c>
      <c r="H151" s="240">
        <f>H11+H24+H39+H65+H80+H90+H104+H111+H121+H135+H150</f>
        <v>1222832.7299999997</v>
      </c>
      <c r="I151" s="240">
        <f>I11+I24+I39+I65+I80+I90+I104+I111+I121+I135+I150</f>
        <v>1322975.7299999997</v>
      </c>
      <c r="J151" s="139"/>
      <c r="K151" s="139"/>
    </row>
    <row r="153" spans="1:11" x14ac:dyDescent="0.35">
      <c r="D153" s="193" t="s">
        <v>877</v>
      </c>
      <c r="I153" s="7" t="s">
        <v>779</v>
      </c>
    </row>
    <row r="155" spans="1:11" ht="23.25" x14ac:dyDescent="0.35">
      <c r="D155" s="308" t="s">
        <v>884</v>
      </c>
      <c r="E155" s="310"/>
      <c r="F155" s="314"/>
    </row>
  </sheetData>
  <mergeCells count="25">
    <mergeCell ref="B150:D150"/>
    <mergeCell ref="B151:D151"/>
    <mergeCell ref="B90:D90"/>
    <mergeCell ref="B104:D104"/>
    <mergeCell ref="B111:D111"/>
    <mergeCell ref="B121:D121"/>
    <mergeCell ref="B135:D135"/>
    <mergeCell ref="B11:D11"/>
    <mergeCell ref="B24:D24"/>
    <mergeCell ref="B39:D39"/>
    <mergeCell ref="B65:D65"/>
    <mergeCell ref="B80:D80"/>
    <mergeCell ref="I4:I5"/>
    <mergeCell ref="J4:J5"/>
    <mergeCell ref="K4:K5"/>
    <mergeCell ref="A1:K1"/>
    <mergeCell ref="A2:K2"/>
    <mergeCell ref="A3:K3"/>
    <mergeCell ref="A4:A5"/>
    <mergeCell ref="B4:B5"/>
    <mergeCell ref="C4:C5"/>
    <mergeCell ref="D4:D5"/>
    <mergeCell ref="F4:F5"/>
    <mergeCell ref="G4:G5"/>
    <mergeCell ref="H4:H5"/>
  </mergeCells>
  <pageMargins left="0.39370078740157483" right="0.11811023622047245" top="0.35433070866141736" bottom="0.3937007874015748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33"/>
  <sheetViews>
    <sheetView workbookViewId="0">
      <pane ySplit="5" topLeftCell="A6" activePane="bottomLeft" state="frozen"/>
      <selection pane="bottomLeft" activeCell="L8" sqref="L8"/>
    </sheetView>
  </sheetViews>
  <sheetFormatPr defaultRowHeight="14.25" x14ac:dyDescent="0.2"/>
  <cols>
    <col min="1" max="1" width="8" style="1" customWidth="1"/>
    <col min="2" max="2" width="7.25" style="1" customWidth="1"/>
    <col min="3" max="3" width="5.125" style="1" customWidth="1"/>
    <col min="4" max="4" width="13.125" style="1" customWidth="1"/>
    <col min="5" max="5" width="17.125" style="1" customWidth="1"/>
    <col min="6" max="6" width="10.75" style="1" customWidth="1"/>
    <col min="7" max="7" width="14" style="1" customWidth="1"/>
    <col min="8" max="8" width="14.375" style="1" customWidth="1"/>
    <col min="9" max="9" width="11.25" style="1" customWidth="1"/>
    <col min="10" max="10" width="26.375" style="1" customWidth="1"/>
    <col min="11" max="11" width="9.125" style="1" customWidth="1"/>
  </cols>
  <sheetData>
    <row r="1" spans="1:11" ht="21" x14ac:dyDescent="0.35">
      <c r="A1" s="397" t="s">
        <v>883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21" x14ac:dyDescent="0.35">
      <c r="A2" s="397" t="s">
        <v>882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3" spans="1:11" ht="21" x14ac:dyDescent="0.35">
      <c r="A3" s="404" t="s">
        <v>372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</row>
    <row r="4" spans="1:11" s="297" customFormat="1" ht="21" customHeight="1" x14ac:dyDescent="0.2">
      <c r="A4" s="401" t="s">
        <v>0</v>
      </c>
      <c r="B4" s="401" t="s">
        <v>1</v>
      </c>
      <c r="C4" s="407" t="s">
        <v>2</v>
      </c>
      <c r="D4" s="407" t="s">
        <v>3</v>
      </c>
      <c r="E4" s="293" t="s">
        <v>875</v>
      </c>
      <c r="F4" s="450" t="s">
        <v>881</v>
      </c>
      <c r="G4" s="298" t="s">
        <v>4</v>
      </c>
      <c r="H4" s="54" t="s">
        <v>111</v>
      </c>
      <c r="I4" s="401" t="s">
        <v>7</v>
      </c>
      <c r="J4" s="448" t="s">
        <v>6</v>
      </c>
      <c r="K4" s="401" t="s">
        <v>327</v>
      </c>
    </row>
    <row r="5" spans="1:11" s="297" customFormat="1" ht="19.5" customHeight="1" x14ac:dyDescent="0.2">
      <c r="A5" s="401"/>
      <c r="B5" s="401"/>
      <c r="C5" s="408"/>
      <c r="D5" s="408"/>
      <c r="E5" s="188" t="s">
        <v>876</v>
      </c>
      <c r="F5" s="451"/>
      <c r="G5" s="299" t="s">
        <v>5</v>
      </c>
      <c r="H5" s="55" t="s">
        <v>5</v>
      </c>
      <c r="I5" s="401"/>
      <c r="J5" s="449"/>
      <c r="K5" s="401"/>
    </row>
    <row r="6" spans="1:11" ht="21" x14ac:dyDescent="0.35">
      <c r="A6" s="224" t="s">
        <v>373</v>
      </c>
      <c r="B6" s="224" t="s">
        <v>374</v>
      </c>
      <c r="C6" s="87">
        <v>1</v>
      </c>
      <c r="D6" s="87" t="s">
        <v>375</v>
      </c>
      <c r="E6" s="374"/>
      <c r="F6" s="3">
        <v>1381</v>
      </c>
      <c r="G6" s="3">
        <v>1381</v>
      </c>
      <c r="H6" s="3"/>
      <c r="I6" s="3"/>
      <c r="J6" s="3" t="s">
        <v>336</v>
      </c>
      <c r="K6" s="3" t="s">
        <v>337</v>
      </c>
    </row>
    <row r="7" spans="1:11" ht="21" x14ac:dyDescent="0.35">
      <c r="A7" s="22"/>
      <c r="B7" s="22"/>
      <c r="C7" s="87">
        <v>2</v>
      </c>
      <c r="D7" s="87" t="s">
        <v>376</v>
      </c>
      <c r="E7" s="374"/>
      <c r="F7" s="3">
        <v>1432</v>
      </c>
      <c r="G7" s="3">
        <v>1432</v>
      </c>
      <c r="H7" s="3"/>
      <c r="I7" s="3"/>
      <c r="J7" s="3" t="s">
        <v>336</v>
      </c>
      <c r="K7" s="3" t="s">
        <v>337</v>
      </c>
    </row>
    <row r="8" spans="1:11" ht="21" x14ac:dyDescent="0.35">
      <c r="A8" s="22"/>
      <c r="B8" s="22"/>
      <c r="C8" s="87">
        <v>3</v>
      </c>
      <c r="D8" s="87" t="s">
        <v>377</v>
      </c>
      <c r="E8" s="374"/>
      <c r="F8" s="3">
        <v>2729</v>
      </c>
      <c r="G8" s="3">
        <v>2729</v>
      </c>
      <c r="H8" s="3"/>
      <c r="I8" s="3"/>
      <c r="J8" s="3" t="s">
        <v>336</v>
      </c>
      <c r="K8" s="3" t="s">
        <v>337</v>
      </c>
    </row>
    <row r="9" spans="1:11" ht="21" x14ac:dyDescent="0.35">
      <c r="A9" s="22"/>
      <c r="B9" s="22"/>
      <c r="C9" s="87">
        <v>4</v>
      </c>
      <c r="D9" s="87" t="s">
        <v>374</v>
      </c>
      <c r="E9" s="374"/>
      <c r="F9" s="3">
        <v>2986</v>
      </c>
      <c r="G9" s="3">
        <v>2986</v>
      </c>
      <c r="H9" s="3"/>
      <c r="I9" s="3"/>
      <c r="J9" s="3" t="s">
        <v>336</v>
      </c>
      <c r="K9" s="3" t="s">
        <v>337</v>
      </c>
    </row>
    <row r="10" spans="1:11" ht="21" x14ac:dyDescent="0.35">
      <c r="A10" s="22"/>
      <c r="B10" s="22"/>
      <c r="C10" s="87">
        <v>5</v>
      </c>
      <c r="D10" s="87" t="s">
        <v>378</v>
      </c>
      <c r="E10" s="374"/>
      <c r="F10" s="3">
        <v>837</v>
      </c>
      <c r="G10" s="3">
        <v>837</v>
      </c>
      <c r="H10" s="3"/>
      <c r="I10" s="3"/>
      <c r="J10" s="3" t="s">
        <v>336</v>
      </c>
      <c r="K10" s="3" t="s">
        <v>337</v>
      </c>
    </row>
    <row r="11" spans="1:11" ht="21" x14ac:dyDescent="0.35">
      <c r="A11" s="22"/>
      <c r="B11" s="22"/>
      <c r="C11" s="87">
        <v>6</v>
      </c>
      <c r="D11" s="87" t="s">
        <v>379</v>
      </c>
      <c r="E11" s="374"/>
      <c r="F11" s="3">
        <v>907</v>
      </c>
      <c r="G11" s="3">
        <v>907</v>
      </c>
      <c r="H11" s="3"/>
      <c r="I11" s="3"/>
      <c r="J11" s="3" t="s">
        <v>336</v>
      </c>
      <c r="K11" s="3" t="s">
        <v>337</v>
      </c>
    </row>
    <row r="12" spans="1:11" ht="21" x14ac:dyDescent="0.35">
      <c r="A12" s="22"/>
      <c r="B12" s="22"/>
      <c r="C12" s="87">
        <v>7</v>
      </c>
      <c r="D12" s="87" t="s">
        <v>380</v>
      </c>
      <c r="E12" s="374"/>
      <c r="F12" s="3">
        <v>1058</v>
      </c>
      <c r="G12" s="3">
        <v>1058</v>
      </c>
      <c r="H12" s="3"/>
      <c r="I12" s="3"/>
      <c r="J12" s="3" t="s">
        <v>336</v>
      </c>
      <c r="K12" s="3" t="s">
        <v>337</v>
      </c>
    </row>
    <row r="13" spans="1:11" ht="21" x14ac:dyDescent="0.35">
      <c r="A13" s="22"/>
      <c r="B13" s="22"/>
      <c r="C13" s="87">
        <v>8</v>
      </c>
      <c r="D13" s="87" t="s">
        <v>381</v>
      </c>
      <c r="E13" s="374"/>
      <c r="F13" s="3">
        <v>822</v>
      </c>
      <c r="G13" s="3">
        <v>822</v>
      </c>
      <c r="H13" s="3"/>
      <c r="I13" s="3"/>
      <c r="J13" s="3" t="s">
        <v>336</v>
      </c>
      <c r="K13" s="3" t="s">
        <v>337</v>
      </c>
    </row>
    <row r="14" spans="1:11" ht="21" x14ac:dyDescent="0.35">
      <c r="A14" s="22"/>
      <c r="B14" s="22"/>
      <c r="C14" s="87">
        <v>9</v>
      </c>
      <c r="D14" s="87" t="s">
        <v>382</v>
      </c>
      <c r="E14" s="374"/>
      <c r="F14" s="3">
        <v>1981</v>
      </c>
      <c r="G14" s="3">
        <v>1981</v>
      </c>
      <c r="H14" s="3"/>
      <c r="I14" s="3"/>
      <c r="J14" s="3" t="s">
        <v>336</v>
      </c>
      <c r="K14" s="3" t="s">
        <v>337</v>
      </c>
    </row>
    <row r="15" spans="1:11" ht="21" x14ac:dyDescent="0.35">
      <c r="A15" s="22"/>
      <c r="B15" s="22"/>
      <c r="C15" s="87">
        <v>10</v>
      </c>
      <c r="D15" s="87" t="s">
        <v>383</v>
      </c>
      <c r="E15" s="374"/>
      <c r="F15" s="3">
        <v>1262</v>
      </c>
      <c r="G15" s="3">
        <v>1262</v>
      </c>
      <c r="H15" s="3"/>
      <c r="I15" s="3"/>
      <c r="J15" s="3" t="s">
        <v>336</v>
      </c>
      <c r="K15" s="3" t="s">
        <v>337</v>
      </c>
    </row>
    <row r="16" spans="1:11" ht="21" x14ac:dyDescent="0.35">
      <c r="A16" s="22"/>
      <c r="B16" s="22"/>
      <c r="C16" s="87">
        <v>11</v>
      </c>
      <c r="D16" s="87" t="s">
        <v>384</v>
      </c>
      <c r="E16" s="374"/>
      <c r="F16" s="3">
        <v>9</v>
      </c>
      <c r="G16" s="3">
        <v>9</v>
      </c>
      <c r="H16" s="3"/>
      <c r="I16" s="3"/>
      <c r="J16" s="3" t="s">
        <v>336</v>
      </c>
      <c r="K16" s="3" t="s">
        <v>337</v>
      </c>
    </row>
    <row r="17" spans="1:11" ht="21" x14ac:dyDescent="0.35">
      <c r="A17" s="22"/>
      <c r="B17" s="22"/>
      <c r="C17" s="87">
        <v>12</v>
      </c>
      <c r="D17" s="87" t="s">
        <v>385</v>
      </c>
      <c r="E17" s="374"/>
      <c r="F17" s="3">
        <v>1817</v>
      </c>
      <c r="G17" s="3">
        <v>1817</v>
      </c>
      <c r="H17" s="3"/>
      <c r="I17" s="3"/>
      <c r="J17" s="3" t="s">
        <v>336</v>
      </c>
      <c r="K17" s="3" t="s">
        <v>337</v>
      </c>
    </row>
    <row r="18" spans="1:11" s="1" customFormat="1" ht="21" x14ac:dyDescent="0.35">
      <c r="A18" s="268"/>
      <c r="B18" s="409" t="s">
        <v>855</v>
      </c>
      <c r="C18" s="410"/>
      <c r="D18" s="411"/>
      <c r="E18" s="276">
        <v>21793.14</v>
      </c>
      <c r="F18" s="270">
        <f>SUM(F6:F17)</f>
        <v>17221</v>
      </c>
      <c r="G18" s="269">
        <f t="shared" ref="G18" si="0">SUM(G6:G17)</f>
        <v>17221</v>
      </c>
      <c r="H18" s="269">
        <f>E18-G18</f>
        <v>4572.1399999999994</v>
      </c>
      <c r="I18" s="269">
        <f>G18+H18</f>
        <v>21793.14</v>
      </c>
      <c r="J18" s="270"/>
      <c r="K18" s="270"/>
    </row>
    <row r="19" spans="1:11" ht="21.75" thickBot="1" x14ac:dyDescent="0.4">
      <c r="A19" s="77"/>
      <c r="B19" s="272" t="s">
        <v>386</v>
      </c>
      <c r="C19" s="78">
        <v>1</v>
      </c>
      <c r="D19" s="78" t="s">
        <v>387</v>
      </c>
      <c r="E19" s="307"/>
      <c r="F19" s="79">
        <v>1572</v>
      </c>
      <c r="G19" s="79">
        <v>395</v>
      </c>
      <c r="H19" s="79"/>
      <c r="I19" s="79"/>
      <c r="J19" s="79" t="s">
        <v>388</v>
      </c>
      <c r="K19" s="79"/>
    </row>
    <row r="20" spans="1:11" ht="21" x14ac:dyDescent="0.35">
      <c r="A20" s="80"/>
      <c r="B20" s="81"/>
      <c r="C20" s="33">
        <v>2</v>
      </c>
      <c r="D20" s="33" t="s">
        <v>389</v>
      </c>
      <c r="E20" s="375"/>
      <c r="F20" s="34">
        <v>3187</v>
      </c>
      <c r="G20" s="34">
        <v>2392</v>
      </c>
      <c r="H20" s="34"/>
      <c r="I20" s="34"/>
      <c r="J20" s="34" t="s">
        <v>388</v>
      </c>
      <c r="K20" s="82"/>
    </row>
    <row r="21" spans="1:11" ht="21.75" thickBot="1" x14ac:dyDescent="0.4">
      <c r="A21" s="84"/>
      <c r="B21" s="85"/>
      <c r="C21" s="31"/>
      <c r="D21" s="31"/>
      <c r="E21" s="376"/>
      <c r="F21" s="32"/>
      <c r="G21" s="32"/>
      <c r="H21" s="32"/>
      <c r="I21" s="32"/>
      <c r="J21" s="32" t="s">
        <v>390</v>
      </c>
      <c r="K21" s="86"/>
    </row>
    <row r="22" spans="1:11" ht="21" x14ac:dyDescent="0.35">
      <c r="A22" s="53"/>
      <c r="B22" s="53"/>
      <c r="C22" s="27">
        <v>3</v>
      </c>
      <c r="D22" s="27" t="s">
        <v>391</v>
      </c>
      <c r="E22" s="349"/>
      <c r="F22" s="30">
        <v>1752</v>
      </c>
      <c r="G22" s="30">
        <v>0</v>
      </c>
      <c r="H22" s="30"/>
      <c r="I22" s="30"/>
      <c r="J22" s="30"/>
      <c r="K22" s="30"/>
    </row>
    <row r="23" spans="1:11" ht="21" x14ac:dyDescent="0.35">
      <c r="A23" s="53"/>
      <c r="B23" s="53"/>
      <c r="C23" s="27">
        <v>4</v>
      </c>
      <c r="D23" s="27" t="s">
        <v>392</v>
      </c>
      <c r="E23" s="349"/>
      <c r="F23" s="30">
        <v>2615</v>
      </c>
      <c r="G23" s="30">
        <v>949</v>
      </c>
      <c r="H23" s="30"/>
      <c r="I23" s="30"/>
      <c r="J23" s="30" t="s">
        <v>388</v>
      </c>
      <c r="K23" s="30"/>
    </row>
    <row r="24" spans="1:11" ht="21" x14ac:dyDescent="0.35">
      <c r="A24" s="53"/>
      <c r="B24" s="53"/>
      <c r="C24" s="27">
        <v>5</v>
      </c>
      <c r="D24" s="27" t="s">
        <v>393</v>
      </c>
      <c r="E24" s="349"/>
      <c r="F24" s="30">
        <v>4314</v>
      </c>
      <c r="G24" s="30">
        <v>2369</v>
      </c>
      <c r="H24" s="30"/>
      <c r="I24" s="30"/>
      <c r="J24" s="30" t="s">
        <v>390</v>
      </c>
      <c r="K24" s="30"/>
    </row>
    <row r="25" spans="1:11" ht="21" x14ac:dyDescent="0.35">
      <c r="A25" s="22"/>
      <c r="B25" s="22"/>
      <c r="C25" s="4">
        <v>6</v>
      </c>
      <c r="D25" s="4" t="s">
        <v>394</v>
      </c>
      <c r="E25" s="306"/>
      <c r="F25" s="3">
        <v>2759</v>
      </c>
      <c r="G25" s="3">
        <v>2146</v>
      </c>
      <c r="H25" s="3"/>
      <c r="I25" s="3"/>
      <c r="J25" s="3" t="s">
        <v>390</v>
      </c>
      <c r="K25" s="3"/>
    </row>
    <row r="26" spans="1:11" ht="21" x14ac:dyDescent="0.35">
      <c r="A26" s="22"/>
      <c r="B26" s="22"/>
      <c r="C26" s="4">
        <v>7</v>
      </c>
      <c r="D26" s="4" t="s">
        <v>395</v>
      </c>
      <c r="E26" s="306"/>
      <c r="F26" s="3">
        <v>2187</v>
      </c>
      <c r="G26" s="3">
        <v>2104</v>
      </c>
      <c r="H26" s="3"/>
      <c r="I26" s="3"/>
      <c r="J26" s="3" t="s">
        <v>390</v>
      </c>
      <c r="K26" s="3"/>
    </row>
    <row r="27" spans="1:11" ht="21" x14ac:dyDescent="0.35">
      <c r="A27" s="22"/>
      <c r="B27" s="22"/>
      <c r="C27" s="4">
        <v>8</v>
      </c>
      <c r="D27" s="4" t="s">
        <v>396</v>
      </c>
      <c r="E27" s="306"/>
      <c r="F27" s="3">
        <v>3393</v>
      </c>
      <c r="G27" s="3">
        <v>0</v>
      </c>
      <c r="H27" s="3"/>
      <c r="I27" s="3"/>
      <c r="J27" s="3"/>
      <c r="K27" s="3"/>
    </row>
    <row r="28" spans="1:11" ht="21" x14ac:dyDescent="0.35">
      <c r="A28" s="22"/>
      <c r="B28" s="22"/>
      <c r="C28" s="4">
        <v>9</v>
      </c>
      <c r="D28" s="4" t="s">
        <v>387</v>
      </c>
      <c r="E28" s="306"/>
      <c r="F28" s="3">
        <v>251</v>
      </c>
      <c r="G28" s="3">
        <v>0</v>
      </c>
      <c r="H28" s="3"/>
      <c r="I28" s="3"/>
      <c r="J28" s="3"/>
      <c r="K28" s="3"/>
    </row>
    <row r="29" spans="1:11" ht="21" x14ac:dyDescent="0.35">
      <c r="A29" s="22"/>
      <c r="B29" s="22"/>
      <c r="C29" s="4">
        <v>10</v>
      </c>
      <c r="D29" s="4" t="s">
        <v>387</v>
      </c>
      <c r="E29" s="306"/>
      <c r="F29" s="3">
        <v>639</v>
      </c>
      <c r="G29" s="3">
        <v>0</v>
      </c>
      <c r="H29" s="3"/>
      <c r="I29" s="3"/>
      <c r="J29" s="3"/>
      <c r="K29" s="3"/>
    </row>
    <row r="30" spans="1:11" ht="21" x14ac:dyDescent="0.35">
      <c r="A30" s="22"/>
      <c r="B30" s="22"/>
      <c r="C30" s="4">
        <v>11</v>
      </c>
      <c r="D30" s="4" t="s">
        <v>397</v>
      </c>
      <c r="E30" s="306"/>
      <c r="F30" s="3">
        <v>4138</v>
      </c>
      <c r="G30" s="3">
        <v>0</v>
      </c>
      <c r="H30" s="3"/>
      <c r="I30" s="3"/>
      <c r="J30" s="3"/>
      <c r="K30" s="3"/>
    </row>
    <row r="31" spans="1:11" ht="21" x14ac:dyDescent="0.35">
      <c r="A31" s="22"/>
      <c r="B31" s="22"/>
      <c r="C31" s="4">
        <v>12</v>
      </c>
      <c r="D31" s="4" t="s">
        <v>398</v>
      </c>
      <c r="E31" s="306"/>
      <c r="F31" s="3">
        <v>1398</v>
      </c>
      <c r="G31" s="3">
        <v>402</v>
      </c>
      <c r="H31" s="3"/>
      <c r="I31" s="3"/>
      <c r="J31" s="3" t="s">
        <v>388</v>
      </c>
      <c r="K31" s="3"/>
    </row>
    <row r="32" spans="1:11" ht="21" x14ac:dyDescent="0.35">
      <c r="A32" s="22"/>
      <c r="B32" s="22"/>
      <c r="C32" s="4">
        <v>13</v>
      </c>
      <c r="D32" s="4" t="s">
        <v>399</v>
      </c>
      <c r="E32" s="306"/>
      <c r="F32" s="3">
        <v>2803</v>
      </c>
      <c r="G32" s="3">
        <v>1190</v>
      </c>
      <c r="H32" s="3"/>
      <c r="I32" s="3"/>
      <c r="J32" s="3" t="s">
        <v>388</v>
      </c>
      <c r="K32" s="3"/>
    </row>
    <row r="33" spans="1:11" s="1" customFormat="1" ht="21" x14ac:dyDescent="0.35">
      <c r="A33" s="208"/>
      <c r="B33" s="409" t="s">
        <v>856</v>
      </c>
      <c r="C33" s="410"/>
      <c r="D33" s="411"/>
      <c r="E33" s="204">
        <v>38271.97</v>
      </c>
      <c r="F33" s="207">
        <f>SUM(F19:F32)</f>
        <v>31008</v>
      </c>
      <c r="G33" s="215">
        <f>SUM(G19:G32)</f>
        <v>11947</v>
      </c>
      <c r="H33" s="215">
        <f>E33-G33</f>
        <v>26324.97</v>
      </c>
      <c r="I33" s="215">
        <f>G33+H33</f>
        <v>38271.97</v>
      </c>
      <c r="J33" s="207"/>
      <c r="K33" s="207"/>
    </row>
    <row r="34" spans="1:11" ht="21" x14ac:dyDescent="0.35">
      <c r="A34" s="22"/>
      <c r="B34" s="224" t="s">
        <v>400</v>
      </c>
      <c r="C34" s="4">
        <v>1</v>
      </c>
      <c r="D34" s="4" t="s">
        <v>401</v>
      </c>
      <c r="E34" s="306"/>
      <c r="F34" s="3">
        <v>1511</v>
      </c>
      <c r="G34" s="3">
        <v>1511</v>
      </c>
      <c r="H34" s="3"/>
      <c r="I34" s="3"/>
      <c r="J34" s="3" t="s">
        <v>336</v>
      </c>
      <c r="K34" s="3" t="s">
        <v>337</v>
      </c>
    </row>
    <row r="35" spans="1:11" ht="21" x14ac:dyDescent="0.35">
      <c r="A35" s="22"/>
      <c r="B35" s="22"/>
      <c r="C35" s="4">
        <v>2</v>
      </c>
      <c r="D35" s="4" t="s">
        <v>402</v>
      </c>
      <c r="E35" s="306"/>
      <c r="F35" s="3">
        <v>1804</v>
      </c>
      <c r="G35" s="3">
        <v>1804</v>
      </c>
      <c r="H35" s="3"/>
      <c r="I35" s="3"/>
      <c r="J35" s="3" t="s">
        <v>336</v>
      </c>
      <c r="K35" s="3" t="s">
        <v>337</v>
      </c>
    </row>
    <row r="36" spans="1:11" ht="21" x14ac:dyDescent="0.35">
      <c r="A36" s="22"/>
      <c r="B36" s="22"/>
      <c r="C36" s="4">
        <v>3</v>
      </c>
      <c r="D36" s="4" t="s">
        <v>403</v>
      </c>
      <c r="E36" s="306"/>
      <c r="F36" s="3">
        <v>1982</v>
      </c>
      <c r="G36" s="3">
        <v>0</v>
      </c>
      <c r="H36" s="3"/>
      <c r="I36" s="3"/>
      <c r="J36" s="3"/>
      <c r="K36" s="3"/>
    </row>
    <row r="37" spans="1:11" ht="21" x14ac:dyDescent="0.35">
      <c r="A37" s="22"/>
      <c r="B37" s="22"/>
      <c r="C37" s="4">
        <v>4</v>
      </c>
      <c r="D37" s="4" t="s">
        <v>404</v>
      </c>
      <c r="E37" s="306"/>
      <c r="F37" s="3">
        <v>1186</v>
      </c>
      <c r="G37" s="3">
        <v>1186</v>
      </c>
      <c r="H37" s="3"/>
      <c r="I37" s="3"/>
      <c r="J37" s="3" t="s">
        <v>336</v>
      </c>
      <c r="K37" s="3" t="s">
        <v>337</v>
      </c>
    </row>
    <row r="38" spans="1:11" ht="21" x14ac:dyDescent="0.35">
      <c r="A38" s="22"/>
      <c r="B38" s="22"/>
      <c r="C38" s="4">
        <v>5</v>
      </c>
      <c r="D38" s="4" t="s">
        <v>405</v>
      </c>
      <c r="E38" s="306"/>
      <c r="F38" s="3">
        <v>1710</v>
      </c>
      <c r="G38" s="3">
        <v>0</v>
      </c>
      <c r="H38" s="3"/>
      <c r="I38" s="3"/>
      <c r="J38" s="3"/>
      <c r="K38" s="3"/>
    </row>
    <row r="39" spans="1:11" ht="21" x14ac:dyDescent="0.35">
      <c r="A39" s="22"/>
      <c r="B39" s="22"/>
      <c r="C39" s="4">
        <v>6</v>
      </c>
      <c r="D39" s="4" t="s">
        <v>406</v>
      </c>
      <c r="E39" s="306"/>
      <c r="F39" s="3">
        <v>381</v>
      </c>
      <c r="G39" s="3">
        <v>0</v>
      </c>
      <c r="H39" s="3"/>
      <c r="I39" s="3"/>
      <c r="J39" s="3"/>
      <c r="K39" s="3"/>
    </row>
    <row r="40" spans="1:11" ht="21" x14ac:dyDescent="0.35">
      <c r="A40" s="22"/>
      <c r="B40" s="22"/>
      <c r="C40" s="4">
        <v>7</v>
      </c>
      <c r="D40" s="4" t="s">
        <v>407</v>
      </c>
      <c r="E40" s="306"/>
      <c r="F40" s="3">
        <v>2706</v>
      </c>
      <c r="G40" s="3">
        <v>0</v>
      </c>
      <c r="H40" s="3"/>
      <c r="I40" s="3"/>
      <c r="J40" s="3"/>
      <c r="K40" s="3"/>
    </row>
    <row r="41" spans="1:11" ht="21" x14ac:dyDescent="0.35">
      <c r="A41" s="22"/>
      <c r="B41" s="22"/>
      <c r="C41" s="4">
        <v>8</v>
      </c>
      <c r="D41" s="4" t="s">
        <v>408</v>
      </c>
      <c r="E41" s="306"/>
      <c r="F41" s="3">
        <v>2952</v>
      </c>
      <c r="G41" s="3">
        <v>2952</v>
      </c>
      <c r="H41" s="3"/>
      <c r="I41" s="3"/>
      <c r="J41" s="3" t="s">
        <v>336</v>
      </c>
      <c r="K41" s="3" t="s">
        <v>337</v>
      </c>
    </row>
    <row r="42" spans="1:11" s="1" customFormat="1" ht="21" x14ac:dyDescent="0.35">
      <c r="A42" s="208"/>
      <c r="B42" s="395" t="s">
        <v>857</v>
      </c>
      <c r="C42" s="395"/>
      <c r="D42" s="395"/>
      <c r="E42" s="209">
        <v>17865.62</v>
      </c>
      <c r="F42" s="207">
        <f>SUM(F34:F41)</f>
        <v>14232</v>
      </c>
      <c r="G42" s="215">
        <f t="shared" ref="G42" si="1">SUM(G34:G41)</f>
        <v>7453</v>
      </c>
      <c r="H42" s="215">
        <f>E42-G42</f>
        <v>10412.619999999999</v>
      </c>
      <c r="I42" s="215">
        <f>G42+H42</f>
        <v>17865.62</v>
      </c>
      <c r="J42" s="207"/>
      <c r="K42" s="207"/>
    </row>
    <row r="43" spans="1:11" ht="21" x14ac:dyDescent="0.35">
      <c r="A43" s="53"/>
      <c r="B43" s="271" t="s">
        <v>409</v>
      </c>
      <c r="C43" s="27">
        <v>1</v>
      </c>
      <c r="D43" s="27" t="s">
        <v>98</v>
      </c>
      <c r="E43" s="349"/>
      <c r="F43" s="30">
        <v>1512</v>
      </c>
      <c r="G43" s="30">
        <v>0</v>
      </c>
      <c r="H43" s="30"/>
      <c r="I43" s="30"/>
      <c r="J43" s="30"/>
      <c r="K43" s="30"/>
    </row>
    <row r="44" spans="1:11" ht="21" x14ac:dyDescent="0.35">
      <c r="A44" s="22"/>
      <c r="B44" s="22"/>
      <c r="C44" s="4">
        <v>2</v>
      </c>
      <c r="D44" s="4" t="s">
        <v>410</v>
      </c>
      <c r="E44" s="306"/>
      <c r="F44" s="3">
        <v>1019</v>
      </c>
      <c r="G44" s="3">
        <v>1019</v>
      </c>
      <c r="H44" s="3"/>
      <c r="I44" s="3"/>
      <c r="J44" s="3" t="s">
        <v>336</v>
      </c>
      <c r="K44" s="3" t="s">
        <v>337</v>
      </c>
    </row>
    <row r="45" spans="1:11" ht="21" x14ac:dyDescent="0.35">
      <c r="A45" s="53"/>
      <c r="B45" s="53"/>
      <c r="C45" s="27">
        <v>3</v>
      </c>
      <c r="D45" s="27" t="s">
        <v>34</v>
      </c>
      <c r="E45" s="349"/>
      <c r="F45" s="30">
        <v>1011</v>
      </c>
      <c r="G45" s="30">
        <v>0</v>
      </c>
      <c r="H45" s="30"/>
      <c r="I45" s="30"/>
      <c r="J45" s="30"/>
      <c r="K45" s="30"/>
    </row>
    <row r="46" spans="1:11" ht="21" x14ac:dyDescent="0.35">
      <c r="A46" s="22"/>
      <c r="B46" s="22"/>
      <c r="C46" s="4">
        <v>4</v>
      </c>
      <c r="D46" s="4" t="s">
        <v>411</v>
      </c>
      <c r="E46" s="306"/>
      <c r="F46" s="3">
        <v>352</v>
      </c>
      <c r="G46" s="3">
        <v>0</v>
      </c>
      <c r="H46" s="3"/>
      <c r="I46" s="3"/>
      <c r="J46" s="3"/>
      <c r="K46" s="3"/>
    </row>
    <row r="47" spans="1:11" ht="21" x14ac:dyDescent="0.35">
      <c r="A47" s="22"/>
      <c r="B47" s="22"/>
      <c r="C47" s="4">
        <v>5</v>
      </c>
      <c r="D47" s="4" t="s">
        <v>410</v>
      </c>
      <c r="E47" s="306"/>
      <c r="F47" s="3">
        <v>1106</v>
      </c>
      <c r="G47" s="3">
        <v>1106</v>
      </c>
      <c r="H47" s="3"/>
      <c r="I47" s="3"/>
      <c r="J47" s="3" t="s">
        <v>336</v>
      </c>
      <c r="K47" s="3" t="s">
        <v>337</v>
      </c>
    </row>
    <row r="48" spans="1:11" ht="21" x14ac:dyDescent="0.35">
      <c r="A48" s="22"/>
      <c r="B48" s="22"/>
      <c r="C48" s="4">
        <v>6</v>
      </c>
      <c r="D48" s="4" t="s">
        <v>412</v>
      </c>
      <c r="E48" s="306"/>
      <c r="F48" s="3">
        <v>504</v>
      </c>
      <c r="G48" s="3">
        <v>0</v>
      </c>
      <c r="H48" s="3"/>
      <c r="I48" s="3"/>
      <c r="J48" s="3"/>
      <c r="K48" s="3"/>
    </row>
    <row r="49" spans="1:11" ht="21" x14ac:dyDescent="0.35">
      <c r="A49" s="22"/>
      <c r="B49" s="22"/>
      <c r="C49" s="4">
        <v>7</v>
      </c>
      <c r="D49" s="4" t="s">
        <v>413</v>
      </c>
      <c r="E49" s="306"/>
      <c r="F49" s="3">
        <v>3207</v>
      </c>
      <c r="G49" s="3">
        <v>3207</v>
      </c>
      <c r="H49" s="3"/>
      <c r="I49" s="3"/>
      <c r="J49" s="3" t="s">
        <v>336</v>
      </c>
      <c r="K49" s="3" t="s">
        <v>337</v>
      </c>
    </row>
    <row r="50" spans="1:11" ht="21" x14ac:dyDescent="0.35">
      <c r="A50" s="22"/>
      <c r="B50" s="22"/>
      <c r="C50" s="4">
        <v>8</v>
      </c>
      <c r="D50" s="4" t="s">
        <v>414</v>
      </c>
      <c r="E50" s="306"/>
      <c r="F50" s="3">
        <v>12508</v>
      </c>
      <c r="G50" s="3">
        <v>12508</v>
      </c>
      <c r="H50" s="3"/>
      <c r="I50" s="3"/>
      <c r="J50" s="3" t="s">
        <v>336</v>
      </c>
      <c r="K50" s="3" t="s">
        <v>337</v>
      </c>
    </row>
    <row r="51" spans="1:11" s="1" customFormat="1" ht="21" x14ac:dyDescent="0.35">
      <c r="A51" s="208"/>
      <c r="B51" s="409" t="s">
        <v>858</v>
      </c>
      <c r="C51" s="410"/>
      <c r="D51" s="411"/>
      <c r="E51" s="204">
        <v>28781.18</v>
      </c>
      <c r="F51" s="207">
        <f>SUM(F43:F50)</f>
        <v>21219</v>
      </c>
      <c r="G51" s="215">
        <f>SUM(G43:G50)</f>
        <v>17840</v>
      </c>
      <c r="H51" s="215">
        <f>E51-G51</f>
        <v>10941.18</v>
      </c>
      <c r="I51" s="215">
        <f>G51+H51</f>
        <v>28781.18</v>
      </c>
      <c r="J51" s="207"/>
      <c r="K51" s="207"/>
    </row>
    <row r="52" spans="1:11" ht="21" x14ac:dyDescent="0.35">
      <c r="A52" s="22"/>
      <c r="B52" s="224" t="s">
        <v>415</v>
      </c>
      <c r="C52" s="4">
        <v>1</v>
      </c>
      <c r="D52" s="4" t="s">
        <v>416</v>
      </c>
      <c r="E52" s="306"/>
      <c r="F52" s="3">
        <v>1437</v>
      </c>
      <c r="G52" s="3">
        <v>0</v>
      </c>
      <c r="H52" s="3"/>
      <c r="I52" s="3"/>
      <c r="J52" s="3"/>
      <c r="K52" s="3"/>
    </row>
    <row r="53" spans="1:11" ht="21" x14ac:dyDescent="0.35">
      <c r="A53" s="22"/>
      <c r="B53" s="22"/>
      <c r="C53" s="4">
        <v>2</v>
      </c>
      <c r="D53" s="4" t="s">
        <v>417</v>
      </c>
      <c r="E53" s="306"/>
      <c r="F53" s="3">
        <v>1085</v>
      </c>
      <c r="G53" s="3">
        <v>0</v>
      </c>
      <c r="H53" s="3"/>
      <c r="I53" s="3"/>
      <c r="J53" s="3"/>
      <c r="K53" s="3"/>
    </row>
    <row r="54" spans="1:11" ht="21" x14ac:dyDescent="0.35">
      <c r="A54" s="22"/>
      <c r="B54" s="22"/>
      <c r="C54" s="4">
        <v>3</v>
      </c>
      <c r="D54" s="4" t="s">
        <v>418</v>
      </c>
      <c r="E54" s="306"/>
      <c r="F54" s="3">
        <v>1314</v>
      </c>
      <c r="G54" s="3">
        <v>0</v>
      </c>
      <c r="H54" s="3"/>
      <c r="I54" s="3"/>
      <c r="J54" s="3"/>
      <c r="K54" s="3"/>
    </row>
    <row r="55" spans="1:11" ht="21" x14ac:dyDescent="0.35">
      <c r="A55" s="22"/>
      <c r="B55" s="22"/>
      <c r="C55" s="4">
        <v>4</v>
      </c>
      <c r="D55" s="4" t="s">
        <v>143</v>
      </c>
      <c r="E55" s="306"/>
      <c r="F55" s="3">
        <v>923</v>
      </c>
      <c r="G55" s="3">
        <v>0</v>
      </c>
      <c r="H55" s="3"/>
      <c r="I55" s="3"/>
      <c r="J55" s="3"/>
      <c r="K55" s="3"/>
    </row>
    <row r="56" spans="1:11" ht="21" x14ac:dyDescent="0.35">
      <c r="A56" s="22"/>
      <c r="B56" s="22"/>
      <c r="C56" s="4">
        <v>5</v>
      </c>
      <c r="D56" s="4" t="s">
        <v>419</v>
      </c>
      <c r="E56" s="306"/>
      <c r="F56" s="3">
        <v>1725</v>
      </c>
      <c r="G56" s="3">
        <v>0</v>
      </c>
      <c r="H56" s="3"/>
      <c r="I56" s="3"/>
      <c r="J56" s="3"/>
      <c r="K56" s="3"/>
    </row>
    <row r="57" spans="1:11" ht="21" x14ac:dyDescent="0.35">
      <c r="A57" s="22"/>
      <c r="B57" s="22"/>
      <c r="C57" s="4">
        <v>6</v>
      </c>
      <c r="D57" s="4" t="s">
        <v>19</v>
      </c>
      <c r="E57" s="306"/>
      <c r="F57" s="3">
        <v>948</v>
      </c>
      <c r="G57" s="3">
        <v>0</v>
      </c>
      <c r="H57" s="3"/>
      <c r="I57" s="3"/>
      <c r="J57" s="3"/>
      <c r="K57" s="3"/>
    </row>
    <row r="58" spans="1:11" ht="21" x14ac:dyDescent="0.35">
      <c r="A58" s="22"/>
      <c r="B58" s="22"/>
      <c r="C58" s="4">
        <v>7</v>
      </c>
      <c r="D58" s="4" t="s">
        <v>420</v>
      </c>
      <c r="E58" s="306"/>
      <c r="F58" s="3">
        <v>3322</v>
      </c>
      <c r="G58" s="3">
        <v>0</v>
      </c>
      <c r="H58" s="3"/>
      <c r="I58" s="3"/>
      <c r="J58" s="3"/>
      <c r="K58" s="3"/>
    </row>
    <row r="59" spans="1:11" ht="21" x14ac:dyDescent="0.35">
      <c r="A59" s="22"/>
      <c r="B59" s="22"/>
      <c r="C59" s="4">
        <v>8</v>
      </c>
      <c r="D59" s="4" t="s">
        <v>421</v>
      </c>
      <c r="E59" s="306"/>
      <c r="F59" s="3">
        <v>1774</v>
      </c>
      <c r="G59" s="3">
        <v>0</v>
      </c>
      <c r="H59" s="3"/>
      <c r="I59" s="3"/>
      <c r="J59" s="3"/>
      <c r="K59" s="3"/>
    </row>
    <row r="60" spans="1:11" ht="21" x14ac:dyDescent="0.35">
      <c r="A60" s="22"/>
      <c r="B60" s="22"/>
      <c r="C60" s="4">
        <v>9</v>
      </c>
      <c r="D60" s="4" t="s">
        <v>422</v>
      </c>
      <c r="E60" s="306"/>
      <c r="F60" s="3">
        <v>4242</v>
      </c>
      <c r="G60" s="3">
        <v>4242</v>
      </c>
      <c r="H60" s="3"/>
      <c r="I60" s="3"/>
      <c r="J60" s="3" t="s">
        <v>336</v>
      </c>
      <c r="K60" s="3" t="s">
        <v>337</v>
      </c>
    </row>
    <row r="61" spans="1:11" ht="21" x14ac:dyDescent="0.35">
      <c r="A61" s="22"/>
      <c r="B61" s="22"/>
      <c r="C61" s="4">
        <v>10</v>
      </c>
      <c r="D61" s="4" t="s">
        <v>423</v>
      </c>
      <c r="E61" s="306"/>
      <c r="F61" s="3">
        <v>2023</v>
      </c>
      <c r="G61" s="3">
        <v>0</v>
      </c>
      <c r="H61" s="3"/>
      <c r="I61" s="3"/>
      <c r="J61" s="3"/>
      <c r="K61" s="3"/>
    </row>
    <row r="62" spans="1:11" ht="21" x14ac:dyDescent="0.35">
      <c r="A62" s="22"/>
      <c r="B62" s="22"/>
      <c r="C62" s="4">
        <v>11</v>
      </c>
      <c r="D62" s="88" t="s">
        <v>424</v>
      </c>
      <c r="E62" s="377"/>
      <c r="F62" s="3">
        <v>3599</v>
      </c>
      <c r="G62" s="3">
        <v>0</v>
      </c>
      <c r="H62" s="3"/>
      <c r="I62" s="3"/>
      <c r="J62" s="3"/>
      <c r="K62" s="3"/>
    </row>
    <row r="63" spans="1:11" ht="21" x14ac:dyDescent="0.35">
      <c r="A63" s="53"/>
      <c r="B63" s="53"/>
      <c r="C63" s="27">
        <v>12</v>
      </c>
      <c r="D63" s="27" t="s">
        <v>425</v>
      </c>
      <c r="E63" s="349"/>
      <c r="F63" s="30">
        <v>1111</v>
      </c>
      <c r="G63" s="30">
        <v>0</v>
      </c>
      <c r="H63" s="30"/>
      <c r="I63" s="30"/>
      <c r="J63" s="30"/>
      <c r="K63" s="30"/>
    </row>
    <row r="64" spans="1:11" ht="21" x14ac:dyDescent="0.35">
      <c r="A64" s="22"/>
      <c r="B64" s="22"/>
      <c r="C64" s="4">
        <v>13</v>
      </c>
      <c r="D64" s="4" t="s">
        <v>281</v>
      </c>
      <c r="E64" s="306"/>
      <c r="F64" s="3">
        <v>1950</v>
      </c>
      <c r="G64" s="3">
        <v>0</v>
      </c>
      <c r="H64" s="3"/>
      <c r="I64" s="3"/>
      <c r="J64" s="3"/>
      <c r="K64" s="3"/>
    </row>
    <row r="65" spans="1:11" ht="21" x14ac:dyDescent="0.35">
      <c r="A65" s="22"/>
      <c r="B65" s="22"/>
      <c r="C65" s="4">
        <v>14</v>
      </c>
      <c r="D65" s="4" t="s">
        <v>426</v>
      </c>
      <c r="E65" s="306"/>
      <c r="F65" s="3">
        <v>1286</v>
      </c>
      <c r="G65" s="3">
        <v>0</v>
      </c>
      <c r="H65" s="3"/>
      <c r="I65" s="3"/>
      <c r="J65" s="3"/>
      <c r="K65" s="3"/>
    </row>
    <row r="66" spans="1:11" s="1" customFormat="1" ht="21" x14ac:dyDescent="0.35">
      <c r="A66" s="22"/>
      <c r="B66" s="22"/>
      <c r="C66" s="4">
        <v>15</v>
      </c>
      <c r="D66" s="4" t="s">
        <v>469</v>
      </c>
      <c r="E66" s="306"/>
      <c r="F66" s="3">
        <v>1341</v>
      </c>
      <c r="G66" s="3">
        <v>0</v>
      </c>
      <c r="H66" s="3"/>
      <c r="I66" s="3"/>
      <c r="J66" s="3"/>
      <c r="K66" s="3"/>
    </row>
    <row r="67" spans="1:11" s="1" customFormat="1" ht="21" x14ac:dyDescent="0.35">
      <c r="A67" s="208"/>
      <c r="B67" s="409" t="s">
        <v>859</v>
      </c>
      <c r="C67" s="410"/>
      <c r="D67" s="411"/>
      <c r="E67" s="204">
        <v>29185.06</v>
      </c>
      <c r="F67" s="207">
        <f>SUM(F52:F66)</f>
        <v>28080</v>
      </c>
      <c r="G67" s="215">
        <f>SUM(G52:G66)</f>
        <v>4242</v>
      </c>
      <c r="H67" s="215">
        <f>E67-G67</f>
        <v>24943.06</v>
      </c>
      <c r="I67" s="215">
        <f>G67+H67</f>
        <v>29185.06</v>
      </c>
      <c r="J67" s="207"/>
      <c r="K67" s="207"/>
    </row>
    <row r="68" spans="1:11" ht="21" x14ac:dyDescent="0.35">
      <c r="A68" s="22"/>
      <c r="B68" s="224" t="s">
        <v>427</v>
      </c>
      <c r="C68" s="4">
        <v>1</v>
      </c>
      <c r="D68" s="4" t="s">
        <v>428</v>
      </c>
      <c r="E68" s="306"/>
      <c r="F68" s="3">
        <v>3157</v>
      </c>
      <c r="G68" s="3">
        <v>0</v>
      </c>
      <c r="H68" s="3"/>
      <c r="I68" s="3"/>
      <c r="J68" s="3"/>
      <c r="K68" s="3"/>
    </row>
    <row r="69" spans="1:11" ht="21" x14ac:dyDescent="0.35">
      <c r="A69" s="22"/>
      <c r="B69" s="22"/>
      <c r="C69" s="4">
        <v>2</v>
      </c>
      <c r="D69" s="4" t="s">
        <v>429</v>
      </c>
      <c r="E69" s="306"/>
      <c r="F69" s="3">
        <v>3720</v>
      </c>
      <c r="G69" s="3">
        <v>3720</v>
      </c>
      <c r="H69" s="3"/>
      <c r="I69" s="3"/>
      <c r="J69" s="3" t="s">
        <v>336</v>
      </c>
      <c r="K69" s="3" t="s">
        <v>337</v>
      </c>
    </row>
    <row r="70" spans="1:11" ht="21" x14ac:dyDescent="0.35">
      <c r="A70" s="22"/>
      <c r="B70" s="22"/>
      <c r="C70" s="4">
        <v>3</v>
      </c>
      <c r="D70" s="4" t="s">
        <v>429</v>
      </c>
      <c r="E70" s="306"/>
      <c r="F70" s="3">
        <v>2749</v>
      </c>
      <c r="G70" s="3">
        <v>0</v>
      </c>
      <c r="H70" s="3"/>
      <c r="I70" s="3"/>
      <c r="J70" s="3"/>
      <c r="K70" s="3"/>
    </row>
    <row r="71" spans="1:11" ht="21" x14ac:dyDescent="0.35">
      <c r="A71" s="22"/>
      <c r="B71" s="22"/>
      <c r="C71" s="4">
        <v>4</v>
      </c>
      <c r="D71" s="4" t="s">
        <v>430</v>
      </c>
      <c r="E71" s="306"/>
      <c r="F71" s="3">
        <v>3861</v>
      </c>
      <c r="G71" s="3">
        <v>3861</v>
      </c>
      <c r="H71" s="3"/>
      <c r="I71" s="3"/>
      <c r="J71" s="3" t="s">
        <v>336</v>
      </c>
      <c r="K71" s="3" t="s">
        <v>337</v>
      </c>
    </row>
    <row r="72" spans="1:11" ht="21" x14ac:dyDescent="0.35">
      <c r="A72" s="22"/>
      <c r="B72" s="22"/>
      <c r="C72" s="4">
        <v>5</v>
      </c>
      <c r="D72" s="4" t="s">
        <v>431</v>
      </c>
      <c r="E72" s="306"/>
      <c r="F72" s="3">
        <v>3020</v>
      </c>
      <c r="G72" s="3">
        <v>0</v>
      </c>
      <c r="H72" s="3"/>
      <c r="I72" s="3"/>
      <c r="J72" s="3"/>
      <c r="K72" s="3"/>
    </row>
    <row r="73" spans="1:11" ht="21" x14ac:dyDescent="0.35">
      <c r="A73" s="22"/>
      <c r="B73" s="22"/>
      <c r="C73" s="4">
        <v>6</v>
      </c>
      <c r="D73" s="4" t="s">
        <v>432</v>
      </c>
      <c r="E73" s="306"/>
      <c r="F73" s="3">
        <v>2267</v>
      </c>
      <c r="G73" s="3">
        <v>2267</v>
      </c>
      <c r="H73" s="3"/>
      <c r="I73" s="3"/>
      <c r="J73" s="3" t="s">
        <v>336</v>
      </c>
      <c r="K73" s="3" t="s">
        <v>337</v>
      </c>
    </row>
    <row r="74" spans="1:11" ht="21" x14ac:dyDescent="0.35">
      <c r="A74" s="22"/>
      <c r="B74" s="22"/>
      <c r="C74" s="4">
        <v>7</v>
      </c>
      <c r="D74" s="4" t="s">
        <v>433</v>
      </c>
      <c r="E74" s="306"/>
      <c r="F74" s="3">
        <v>3881</v>
      </c>
      <c r="G74" s="3">
        <v>3881</v>
      </c>
      <c r="H74" s="3"/>
      <c r="I74" s="3"/>
      <c r="J74" s="3" t="s">
        <v>336</v>
      </c>
      <c r="K74" s="3" t="s">
        <v>337</v>
      </c>
    </row>
    <row r="75" spans="1:11" ht="21" x14ac:dyDescent="0.35">
      <c r="A75" s="22"/>
      <c r="B75" s="22"/>
      <c r="C75" s="4">
        <v>8</v>
      </c>
      <c r="D75" s="4" t="s">
        <v>434</v>
      </c>
      <c r="E75" s="306"/>
      <c r="F75" s="3">
        <v>2685</v>
      </c>
      <c r="G75" s="3">
        <v>0</v>
      </c>
      <c r="H75" s="3"/>
      <c r="I75" s="3"/>
      <c r="J75" s="3"/>
      <c r="K75" s="3"/>
    </row>
    <row r="76" spans="1:11" ht="21" x14ac:dyDescent="0.35">
      <c r="A76" s="22"/>
      <c r="B76" s="22"/>
      <c r="C76" s="4">
        <v>9</v>
      </c>
      <c r="D76" s="4" t="s">
        <v>435</v>
      </c>
      <c r="E76" s="306"/>
      <c r="F76" s="3">
        <v>2609</v>
      </c>
      <c r="G76" s="3">
        <v>2609</v>
      </c>
      <c r="H76" s="3"/>
      <c r="I76" s="3"/>
      <c r="J76" s="3" t="s">
        <v>336</v>
      </c>
      <c r="K76" s="3" t="s">
        <v>337</v>
      </c>
    </row>
    <row r="77" spans="1:11" ht="21" x14ac:dyDescent="0.35">
      <c r="A77" s="22"/>
      <c r="B77" s="22"/>
      <c r="C77" s="4">
        <v>10</v>
      </c>
      <c r="D77" s="4" t="s">
        <v>436</v>
      </c>
      <c r="E77" s="306"/>
      <c r="F77" s="3">
        <v>3858</v>
      </c>
      <c r="G77" s="3">
        <v>3858</v>
      </c>
      <c r="H77" s="3"/>
      <c r="I77" s="3"/>
      <c r="J77" s="3" t="s">
        <v>336</v>
      </c>
      <c r="K77" s="3" t="s">
        <v>337</v>
      </c>
    </row>
    <row r="78" spans="1:11" ht="21" x14ac:dyDescent="0.35">
      <c r="A78" s="77"/>
      <c r="B78" s="77"/>
      <c r="C78" s="78">
        <v>11</v>
      </c>
      <c r="D78" s="78" t="s">
        <v>437</v>
      </c>
      <c r="E78" s="307"/>
      <c r="F78" s="79">
        <v>1650</v>
      </c>
      <c r="G78" s="79">
        <v>0</v>
      </c>
      <c r="H78" s="79"/>
      <c r="I78" s="79"/>
      <c r="J78" s="79"/>
      <c r="K78" s="79"/>
    </row>
    <row r="79" spans="1:11" s="1" customFormat="1" ht="21" x14ac:dyDescent="0.35">
      <c r="A79" s="208"/>
      <c r="B79" s="409" t="s">
        <v>860</v>
      </c>
      <c r="C79" s="410"/>
      <c r="D79" s="411"/>
      <c r="E79" s="204">
        <v>25193.919999999998</v>
      </c>
      <c r="F79" s="207">
        <f>SUM(F68:F78)</f>
        <v>33457</v>
      </c>
      <c r="G79" s="215">
        <f t="shared" ref="G79" si="2">SUM(G68:G78)</f>
        <v>20196</v>
      </c>
      <c r="H79" s="215">
        <f>E79-G79</f>
        <v>4997.9199999999983</v>
      </c>
      <c r="I79" s="215">
        <f>G79+H79</f>
        <v>25193.919999999998</v>
      </c>
      <c r="J79" s="207"/>
      <c r="K79" s="207"/>
    </row>
    <row r="80" spans="1:11" ht="21" x14ac:dyDescent="0.35">
      <c r="A80" s="22"/>
      <c r="B80" s="273" t="s">
        <v>438</v>
      </c>
      <c r="C80" s="63">
        <v>1</v>
      </c>
      <c r="D80" s="63" t="s">
        <v>438</v>
      </c>
      <c r="E80" s="306"/>
      <c r="F80" s="3">
        <v>3359</v>
      </c>
      <c r="G80" s="3">
        <v>3359</v>
      </c>
      <c r="H80" s="3"/>
      <c r="I80" s="3"/>
      <c r="J80" s="3" t="s">
        <v>390</v>
      </c>
      <c r="K80" s="3"/>
    </row>
    <row r="81" spans="1:11" ht="21" x14ac:dyDescent="0.35">
      <c r="A81" s="22"/>
      <c r="B81" s="22"/>
      <c r="C81" s="4">
        <v>2</v>
      </c>
      <c r="D81" s="4" t="s">
        <v>143</v>
      </c>
      <c r="E81" s="306"/>
      <c r="F81" s="3">
        <v>6777</v>
      </c>
      <c r="G81" s="3">
        <v>2126</v>
      </c>
      <c r="H81" s="3"/>
      <c r="I81" s="3"/>
      <c r="J81" s="3"/>
      <c r="K81" s="3"/>
    </row>
    <row r="82" spans="1:11" ht="21" x14ac:dyDescent="0.35">
      <c r="A82" s="22"/>
      <c r="B82" s="22"/>
      <c r="C82" s="4">
        <v>3</v>
      </c>
      <c r="D82" s="4" t="s">
        <v>439</v>
      </c>
      <c r="E82" s="306"/>
      <c r="F82" s="3">
        <v>2879</v>
      </c>
      <c r="G82" s="3">
        <v>0</v>
      </c>
      <c r="H82" s="3"/>
      <c r="I82" s="3"/>
      <c r="J82" s="3"/>
      <c r="K82" s="3"/>
    </row>
    <row r="83" spans="1:11" ht="21" x14ac:dyDescent="0.35">
      <c r="A83" s="53"/>
      <c r="B83" s="275"/>
      <c r="C83" s="120">
        <v>4</v>
      </c>
      <c r="D83" s="120" t="s">
        <v>440</v>
      </c>
      <c r="E83" s="349"/>
      <c r="F83" s="30">
        <v>2874</v>
      </c>
      <c r="G83" s="30">
        <v>2874</v>
      </c>
      <c r="H83" s="30"/>
      <c r="I83" s="30"/>
      <c r="J83" s="30" t="s">
        <v>390</v>
      </c>
      <c r="K83" s="30"/>
    </row>
    <row r="84" spans="1:11" ht="21" x14ac:dyDescent="0.35">
      <c r="A84" s="22"/>
      <c r="B84" s="176"/>
      <c r="C84" s="63">
        <v>5</v>
      </c>
      <c r="D84" s="63" t="s">
        <v>441</v>
      </c>
      <c r="E84" s="306"/>
      <c r="F84" s="3">
        <v>2279</v>
      </c>
      <c r="G84" s="3">
        <v>2279</v>
      </c>
      <c r="H84" s="3"/>
      <c r="I84" s="3"/>
      <c r="J84" s="3" t="s">
        <v>390</v>
      </c>
      <c r="K84" s="3"/>
    </row>
    <row r="85" spans="1:11" ht="21" x14ac:dyDescent="0.35">
      <c r="A85" s="22"/>
      <c r="B85" s="22"/>
      <c r="C85" s="4">
        <v>6</v>
      </c>
      <c r="D85" s="4" t="s">
        <v>442</v>
      </c>
      <c r="E85" s="306"/>
      <c r="F85" s="3">
        <v>2226</v>
      </c>
      <c r="G85" s="3">
        <v>2051</v>
      </c>
      <c r="H85" s="3"/>
      <c r="I85" s="3"/>
      <c r="J85" s="3" t="s">
        <v>390</v>
      </c>
      <c r="K85" s="3"/>
    </row>
    <row r="86" spans="1:11" ht="21" x14ac:dyDescent="0.35">
      <c r="A86" s="22"/>
      <c r="B86" s="22"/>
      <c r="C86" s="4">
        <v>7</v>
      </c>
      <c r="D86" s="4" t="s">
        <v>443</v>
      </c>
      <c r="E86" s="306"/>
      <c r="F86" s="3">
        <v>2593</v>
      </c>
      <c r="G86" s="3">
        <v>2379</v>
      </c>
      <c r="H86" s="3"/>
      <c r="I86" s="3"/>
      <c r="J86" s="3" t="s">
        <v>390</v>
      </c>
      <c r="K86" s="3"/>
    </row>
    <row r="87" spans="1:11" ht="21" x14ac:dyDescent="0.35">
      <c r="A87" s="22"/>
      <c r="B87" s="22"/>
      <c r="C87" s="4">
        <v>8</v>
      </c>
      <c r="D87" s="89" t="s">
        <v>444</v>
      </c>
      <c r="E87" s="378"/>
      <c r="F87" s="6">
        <v>2289</v>
      </c>
      <c r="G87" s="3">
        <v>0</v>
      </c>
      <c r="H87" s="6"/>
      <c r="I87" s="6"/>
      <c r="J87" s="3"/>
      <c r="K87" s="3"/>
    </row>
    <row r="88" spans="1:11" ht="21" x14ac:dyDescent="0.35">
      <c r="A88" s="22"/>
      <c r="B88" s="22"/>
      <c r="C88" s="4">
        <v>9</v>
      </c>
      <c r="D88" s="4" t="s">
        <v>50</v>
      </c>
      <c r="E88" s="306"/>
      <c r="F88" s="6">
        <v>2487</v>
      </c>
      <c r="G88" s="119">
        <v>0</v>
      </c>
      <c r="H88" s="6"/>
      <c r="I88" s="6"/>
      <c r="J88" s="3"/>
      <c r="K88" s="3"/>
    </row>
    <row r="89" spans="1:11" ht="21" x14ac:dyDescent="0.35">
      <c r="A89" s="22"/>
      <c r="B89" s="22"/>
      <c r="C89" s="4">
        <v>10</v>
      </c>
      <c r="D89" s="4" t="s">
        <v>445</v>
      </c>
      <c r="E89" s="306"/>
      <c r="F89" s="6">
        <v>2389</v>
      </c>
      <c r="G89" s="119">
        <v>0</v>
      </c>
      <c r="H89" s="6"/>
      <c r="I89" s="6"/>
      <c r="J89" s="3"/>
      <c r="K89" s="3"/>
    </row>
    <row r="90" spans="1:11" ht="21" x14ac:dyDescent="0.35">
      <c r="A90" s="22"/>
      <c r="B90" s="22"/>
      <c r="C90" s="4">
        <v>11</v>
      </c>
      <c r="D90" s="4" t="s">
        <v>446</v>
      </c>
      <c r="E90" s="306"/>
      <c r="F90" s="6">
        <v>2497</v>
      </c>
      <c r="G90" s="119">
        <v>0</v>
      </c>
      <c r="H90" s="6"/>
      <c r="I90" s="6"/>
      <c r="J90" s="3"/>
      <c r="K90" s="3"/>
    </row>
    <row r="91" spans="1:11" ht="21" x14ac:dyDescent="0.35">
      <c r="A91" s="22"/>
      <c r="B91" s="22"/>
      <c r="C91" s="4">
        <v>12</v>
      </c>
      <c r="D91" s="4" t="s">
        <v>447</v>
      </c>
      <c r="E91" s="306"/>
      <c r="F91" s="3">
        <v>2223</v>
      </c>
      <c r="G91" s="3">
        <v>2219</v>
      </c>
      <c r="H91" s="3"/>
      <c r="I91" s="3"/>
      <c r="J91" s="3" t="s">
        <v>390</v>
      </c>
      <c r="K91" s="3"/>
    </row>
    <row r="92" spans="1:11" s="1" customFormat="1" ht="21" x14ac:dyDescent="0.35">
      <c r="A92" s="208"/>
      <c r="B92" s="409" t="s">
        <v>861</v>
      </c>
      <c r="C92" s="410"/>
      <c r="D92" s="411"/>
      <c r="E92" s="204">
        <v>39914.480000000003</v>
      </c>
      <c r="F92" s="207">
        <f>SUM(F80:F91)</f>
        <v>34872</v>
      </c>
      <c r="G92" s="215">
        <f>SUM(G80:G91)</f>
        <v>17287</v>
      </c>
      <c r="H92" s="215">
        <f>E92-G92</f>
        <v>22627.480000000003</v>
      </c>
      <c r="I92" s="215">
        <f>G92+H92</f>
        <v>39914.480000000003</v>
      </c>
      <c r="J92" s="207"/>
      <c r="K92" s="207"/>
    </row>
    <row r="93" spans="1:11" ht="21" x14ac:dyDescent="0.35">
      <c r="A93" s="22"/>
      <c r="B93" s="224" t="s">
        <v>448</v>
      </c>
      <c r="C93" s="4">
        <v>1</v>
      </c>
      <c r="D93" s="4" t="s">
        <v>448</v>
      </c>
      <c r="E93" s="306"/>
      <c r="F93" s="3">
        <v>1515</v>
      </c>
      <c r="G93" s="3">
        <v>0</v>
      </c>
      <c r="H93" s="3"/>
      <c r="I93" s="3"/>
      <c r="J93" s="3"/>
      <c r="K93" s="3"/>
    </row>
    <row r="94" spans="1:11" ht="21" x14ac:dyDescent="0.35">
      <c r="A94" s="22"/>
      <c r="B94" s="22"/>
      <c r="C94" s="4">
        <v>2</v>
      </c>
      <c r="D94" s="4" t="s">
        <v>448</v>
      </c>
      <c r="E94" s="306"/>
      <c r="F94" s="3">
        <v>1587</v>
      </c>
      <c r="G94" s="3">
        <v>0</v>
      </c>
      <c r="H94" s="3"/>
      <c r="I94" s="3"/>
      <c r="J94" s="3"/>
      <c r="K94" s="3"/>
    </row>
    <row r="95" spans="1:11" ht="21" x14ac:dyDescent="0.35">
      <c r="A95" s="22"/>
      <c r="B95" s="22"/>
      <c r="C95" s="4">
        <v>3</v>
      </c>
      <c r="D95" s="4" t="s">
        <v>149</v>
      </c>
      <c r="E95" s="306"/>
      <c r="F95" s="3">
        <v>2102</v>
      </c>
      <c r="G95" s="3">
        <v>0</v>
      </c>
      <c r="H95" s="3"/>
      <c r="I95" s="3"/>
      <c r="J95" s="3"/>
      <c r="K95" s="3"/>
    </row>
    <row r="96" spans="1:11" ht="21" x14ac:dyDescent="0.35">
      <c r="A96" s="22"/>
      <c r="B96" s="22"/>
      <c r="C96" s="4">
        <v>4</v>
      </c>
      <c r="D96" s="4" t="s">
        <v>449</v>
      </c>
      <c r="E96" s="306"/>
      <c r="F96" s="3">
        <v>1468</v>
      </c>
      <c r="G96" s="3">
        <v>0</v>
      </c>
      <c r="H96" s="3"/>
      <c r="I96" s="3"/>
      <c r="J96" s="3"/>
      <c r="K96" s="3"/>
    </row>
    <row r="97" spans="1:11" ht="21" x14ac:dyDescent="0.35">
      <c r="A97" s="22"/>
      <c r="B97" s="22"/>
      <c r="C97" s="4">
        <v>5</v>
      </c>
      <c r="D97" s="4" t="s">
        <v>450</v>
      </c>
      <c r="E97" s="306"/>
      <c r="F97" s="3">
        <v>1767</v>
      </c>
      <c r="G97" s="3">
        <v>0</v>
      </c>
      <c r="H97" s="3"/>
      <c r="I97" s="3"/>
      <c r="J97" s="3"/>
      <c r="K97" s="3"/>
    </row>
    <row r="98" spans="1:11" s="1" customFormat="1" ht="21" x14ac:dyDescent="0.35">
      <c r="A98" s="208"/>
      <c r="B98" s="409" t="s">
        <v>862</v>
      </c>
      <c r="C98" s="410"/>
      <c r="D98" s="411"/>
      <c r="E98" s="204">
        <v>7465.58</v>
      </c>
      <c r="F98" s="207">
        <f>SUM(F93:F97)</f>
        <v>8439</v>
      </c>
      <c r="G98" s="207">
        <f t="shared" ref="G98" si="3">SUM(G93:G97)</f>
        <v>0</v>
      </c>
      <c r="H98" s="215">
        <f>E98-G98</f>
        <v>7465.58</v>
      </c>
      <c r="I98" s="215">
        <f>G98+H98</f>
        <v>7465.58</v>
      </c>
      <c r="J98" s="207"/>
      <c r="K98" s="207"/>
    </row>
    <row r="99" spans="1:11" ht="24" customHeight="1" x14ac:dyDescent="0.35">
      <c r="A99" s="22"/>
      <c r="B99" s="452" t="s">
        <v>451</v>
      </c>
      <c r="C99" s="4">
        <v>1</v>
      </c>
      <c r="D99" s="4" t="s">
        <v>452</v>
      </c>
      <c r="E99" s="306"/>
      <c r="F99" s="3">
        <v>1300</v>
      </c>
      <c r="G99" s="3">
        <v>1300</v>
      </c>
      <c r="H99" s="3"/>
      <c r="I99" s="3"/>
      <c r="J99" s="3" t="s">
        <v>336</v>
      </c>
      <c r="K99" s="3" t="s">
        <v>337</v>
      </c>
    </row>
    <row r="100" spans="1:11" ht="21" x14ac:dyDescent="0.35">
      <c r="A100" s="22"/>
      <c r="B100" s="453"/>
      <c r="C100" s="4">
        <v>2</v>
      </c>
      <c r="D100" s="4" t="s">
        <v>453</v>
      </c>
      <c r="E100" s="306"/>
      <c r="F100" s="3">
        <v>3122</v>
      </c>
      <c r="G100" s="3">
        <v>3122</v>
      </c>
      <c r="H100" s="3"/>
      <c r="I100" s="3"/>
      <c r="J100" s="3" t="s">
        <v>336</v>
      </c>
      <c r="K100" s="3" t="s">
        <v>337</v>
      </c>
    </row>
    <row r="101" spans="1:11" ht="21" x14ac:dyDescent="0.35">
      <c r="A101" s="22"/>
      <c r="B101" s="454"/>
      <c r="C101" s="4">
        <v>3</v>
      </c>
      <c r="D101" s="4" t="s">
        <v>453</v>
      </c>
      <c r="E101" s="306"/>
      <c r="F101" s="3">
        <v>2500</v>
      </c>
      <c r="G101" s="3">
        <v>2500</v>
      </c>
      <c r="H101" s="3"/>
      <c r="I101" s="3"/>
      <c r="J101" s="3" t="s">
        <v>336</v>
      </c>
      <c r="K101" s="3" t="s">
        <v>337</v>
      </c>
    </row>
    <row r="102" spans="1:11" ht="21" x14ac:dyDescent="0.35">
      <c r="A102" s="22"/>
      <c r="B102" s="258"/>
      <c r="C102" s="4">
        <v>4</v>
      </c>
      <c r="D102" s="4" t="s">
        <v>454</v>
      </c>
      <c r="E102" s="306"/>
      <c r="F102" s="6">
        <v>2100</v>
      </c>
      <c r="G102" s="274">
        <v>2100</v>
      </c>
      <c r="H102" s="3"/>
      <c r="I102" s="90"/>
      <c r="J102" s="3" t="s">
        <v>336</v>
      </c>
      <c r="K102" s="3" t="s">
        <v>337</v>
      </c>
    </row>
    <row r="103" spans="1:11" ht="21" x14ac:dyDescent="0.35">
      <c r="A103" s="53"/>
      <c r="B103" s="259"/>
      <c r="C103" s="27">
        <v>5</v>
      </c>
      <c r="D103" s="27" t="s">
        <v>455</v>
      </c>
      <c r="E103" s="349"/>
      <c r="F103" s="30">
        <v>4386</v>
      </c>
      <c r="G103" s="30">
        <v>4386</v>
      </c>
      <c r="H103" s="30"/>
      <c r="I103" s="30"/>
      <c r="J103" s="30" t="s">
        <v>336</v>
      </c>
      <c r="K103" s="30" t="s">
        <v>337</v>
      </c>
    </row>
    <row r="104" spans="1:11" ht="21" x14ac:dyDescent="0.35">
      <c r="A104" s="53"/>
      <c r="B104" s="53"/>
      <c r="C104" s="27">
        <v>6</v>
      </c>
      <c r="D104" s="27" t="s">
        <v>455</v>
      </c>
      <c r="E104" s="349"/>
      <c r="F104" s="30">
        <v>3222</v>
      </c>
      <c r="G104" s="30">
        <v>3222</v>
      </c>
      <c r="H104" s="30"/>
      <c r="I104" s="30"/>
      <c r="J104" s="30" t="s">
        <v>336</v>
      </c>
      <c r="K104" s="30" t="s">
        <v>337</v>
      </c>
    </row>
    <row r="105" spans="1:11" ht="21" x14ac:dyDescent="0.35">
      <c r="A105" s="22"/>
      <c r="B105" s="22"/>
      <c r="C105" s="4">
        <v>7</v>
      </c>
      <c r="D105" s="4" t="s">
        <v>450</v>
      </c>
      <c r="E105" s="306"/>
      <c r="F105" s="3">
        <v>592</v>
      </c>
      <c r="G105" s="3">
        <v>592</v>
      </c>
      <c r="H105" s="3"/>
      <c r="I105" s="3"/>
      <c r="J105" s="3" t="s">
        <v>336</v>
      </c>
      <c r="K105" s="3" t="s">
        <v>337</v>
      </c>
    </row>
    <row r="106" spans="1:11" ht="21" x14ac:dyDescent="0.35">
      <c r="A106" s="22"/>
      <c r="B106" s="22"/>
      <c r="C106" s="4">
        <v>8</v>
      </c>
      <c r="D106" s="4" t="s">
        <v>456</v>
      </c>
      <c r="E106" s="306"/>
      <c r="F106" s="3">
        <v>1710</v>
      </c>
      <c r="G106" s="3">
        <v>1710</v>
      </c>
      <c r="H106" s="3"/>
      <c r="I106" s="3"/>
      <c r="J106" s="3" t="s">
        <v>336</v>
      </c>
      <c r="K106" s="3" t="s">
        <v>337</v>
      </c>
    </row>
    <row r="107" spans="1:11" s="1" customFormat="1" ht="21" x14ac:dyDescent="0.35">
      <c r="A107" s="208"/>
      <c r="B107" s="409" t="s">
        <v>863</v>
      </c>
      <c r="C107" s="410"/>
      <c r="D107" s="411"/>
      <c r="E107" s="204">
        <v>21512.18</v>
      </c>
      <c r="F107" s="207">
        <f>SUM(F99:F106)</f>
        <v>18932</v>
      </c>
      <c r="G107" s="215">
        <f>SUM(G99:G106)</f>
        <v>18932</v>
      </c>
      <c r="H107" s="215">
        <f>E107-G107</f>
        <v>2580.1800000000003</v>
      </c>
      <c r="I107" s="215">
        <f>G107+H107</f>
        <v>21512.18</v>
      </c>
      <c r="J107" s="207"/>
      <c r="K107" s="207"/>
    </row>
    <row r="108" spans="1:11" ht="21" x14ac:dyDescent="0.35">
      <c r="A108" s="22"/>
      <c r="B108" s="224" t="s">
        <v>457</v>
      </c>
      <c r="C108" s="4">
        <v>1</v>
      </c>
      <c r="D108" s="4" t="s">
        <v>457</v>
      </c>
      <c r="E108" s="306"/>
      <c r="F108" s="3">
        <v>1566</v>
      </c>
      <c r="G108" s="3">
        <v>0</v>
      </c>
      <c r="H108" s="3"/>
      <c r="I108" s="3"/>
      <c r="J108" s="3"/>
      <c r="K108" s="3"/>
    </row>
    <row r="109" spans="1:11" ht="21" x14ac:dyDescent="0.35">
      <c r="A109" s="22"/>
      <c r="B109" s="22"/>
      <c r="C109" s="4">
        <v>2</v>
      </c>
      <c r="D109" s="4" t="s">
        <v>457</v>
      </c>
      <c r="E109" s="306"/>
      <c r="F109" s="3">
        <v>1501</v>
      </c>
      <c r="G109" s="3">
        <v>0</v>
      </c>
      <c r="H109" s="3"/>
      <c r="I109" s="3"/>
      <c r="J109" s="3"/>
      <c r="K109" s="3"/>
    </row>
    <row r="110" spans="1:11" ht="21" x14ac:dyDescent="0.35">
      <c r="A110" s="22"/>
      <c r="B110" s="22"/>
      <c r="C110" s="4">
        <v>3</v>
      </c>
      <c r="D110" s="4" t="s">
        <v>458</v>
      </c>
      <c r="E110" s="306"/>
      <c r="F110" s="3">
        <v>4019</v>
      </c>
      <c r="G110" s="3">
        <v>0</v>
      </c>
      <c r="H110" s="3"/>
      <c r="I110" s="3"/>
      <c r="J110" s="3"/>
      <c r="K110" s="3"/>
    </row>
    <row r="111" spans="1:11" ht="21" x14ac:dyDescent="0.35">
      <c r="A111" s="22"/>
      <c r="B111" s="22"/>
      <c r="C111" s="4">
        <v>4</v>
      </c>
      <c r="D111" s="4" t="s">
        <v>459</v>
      </c>
      <c r="E111" s="306"/>
      <c r="F111" s="3">
        <v>2093</v>
      </c>
      <c r="G111" s="3">
        <v>0</v>
      </c>
      <c r="H111" s="3"/>
      <c r="I111" s="3"/>
      <c r="J111" s="3"/>
      <c r="K111" s="3"/>
    </row>
    <row r="112" spans="1:11" ht="21" x14ac:dyDescent="0.35">
      <c r="A112" s="22"/>
      <c r="B112" s="22"/>
      <c r="C112" s="4">
        <v>5</v>
      </c>
      <c r="D112" s="4" t="s">
        <v>460</v>
      </c>
      <c r="E112" s="306"/>
      <c r="F112" s="3">
        <v>3831</v>
      </c>
      <c r="G112" s="3">
        <v>0</v>
      </c>
      <c r="H112" s="3"/>
      <c r="I112" s="3"/>
      <c r="J112" s="3"/>
      <c r="K112" s="3"/>
    </row>
    <row r="113" spans="1:11" ht="21" x14ac:dyDescent="0.35">
      <c r="A113" s="22"/>
      <c r="B113" s="22"/>
      <c r="C113" s="4">
        <v>6</v>
      </c>
      <c r="D113" s="4" t="s">
        <v>461</v>
      </c>
      <c r="E113" s="306"/>
      <c r="F113" s="3">
        <v>2523</v>
      </c>
      <c r="G113" s="3">
        <v>0</v>
      </c>
      <c r="H113" s="3"/>
      <c r="I113" s="3"/>
      <c r="J113" s="3"/>
      <c r="K113" s="3"/>
    </row>
    <row r="114" spans="1:11" ht="21" x14ac:dyDescent="0.35">
      <c r="A114" s="22"/>
      <c r="B114" s="22"/>
      <c r="C114" s="4">
        <v>7</v>
      </c>
      <c r="D114" s="4" t="s">
        <v>459</v>
      </c>
      <c r="E114" s="306"/>
      <c r="F114" s="3">
        <v>2027</v>
      </c>
      <c r="G114" s="3">
        <v>0</v>
      </c>
      <c r="H114" s="3"/>
      <c r="I114" s="3"/>
      <c r="J114" s="3"/>
      <c r="K114" s="3"/>
    </row>
    <row r="115" spans="1:11" s="1" customFormat="1" ht="21" x14ac:dyDescent="0.35">
      <c r="A115" s="22"/>
      <c r="B115" s="22"/>
      <c r="C115" s="4">
        <v>8</v>
      </c>
      <c r="D115" s="4" t="s">
        <v>470</v>
      </c>
      <c r="E115" s="306"/>
      <c r="F115" s="3">
        <v>3228</v>
      </c>
      <c r="G115" s="3">
        <v>0</v>
      </c>
      <c r="H115" s="3"/>
      <c r="I115" s="3"/>
      <c r="J115" s="3"/>
      <c r="K115" s="3"/>
    </row>
    <row r="116" spans="1:11" s="1" customFormat="1" ht="21" x14ac:dyDescent="0.35">
      <c r="A116" s="22"/>
      <c r="B116" s="22"/>
      <c r="C116" s="4">
        <v>9</v>
      </c>
      <c r="D116" s="4" t="s">
        <v>471</v>
      </c>
      <c r="E116" s="306"/>
      <c r="F116" s="3">
        <v>1059</v>
      </c>
      <c r="G116" s="3">
        <v>0</v>
      </c>
      <c r="H116" s="3"/>
      <c r="I116" s="3"/>
      <c r="J116" s="3"/>
      <c r="K116" s="3"/>
    </row>
    <row r="117" spans="1:11" s="1" customFormat="1" ht="21" x14ac:dyDescent="0.35">
      <c r="A117" s="208"/>
      <c r="B117" s="409" t="s">
        <v>864</v>
      </c>
      <c r="C117" s="410"/>
      <c r="D117" s="411"/>
      <c r="E117" s="204">
        <v>29174.46</v>
      </c>
      <c r="F117" s="207">
        <f>SUM(F108:F116)</f>
        <v>21847</v>
      </c>
      <c r="G117" s="207">
        <f t="shared" ref="G117" si="4">SUM(G108:G116)</f>
        <v>0</v>
      </c>
      <c r="H117" s="215">
        <f>E117-G117</f>
        <v>29174.46</v>
      </c>
      <c r="I117" s="215">
        <f>G117+H117</f>
        <v>29174.46</v>
      </c>
      <c r="J117" s="207"/>
      <c r="K117" s="207"/>
    </row>
    <row r="118" spans="1:11" ht="21" x14ac:dyDescent="0.35">
      <c r="A118" s="22"/>
      <c r="B118" s="224" t="s">
        <v>165</v>
      </c>
      <c r="C118" s="4">
        <v>1</v>
      </c>
      <c r="D118" s="4" t="s">
        <v>462</v>
      </c>
      <c r="E118" s="306"/>
      <c r="F118" s="3">
        <v>1205</v>
      </c>
      <c r="G118" s="3">
        <v>0</v>
      </c>
      <c r="H118" s="3"/>
      <c r="I118" s="3"/>
      <c r="J118" s="3"/>
      <c r="K118" s="3"/>
    </row>
    <row r="119" spans="1:11" ht="21" x14ac:dyDescent="0.35">
      <c r="A119" s="22"/>
      <c r="B119" s="22"/>
      <c r="C119" s="4">
        <v>2</v>
      </c>
      <c r="D119" s="4" t="s">
        <v>462</v>
      </c>
      <c r="E119" s="306"/>
      <c r="F119" s="3">
        <v>2861</v>
      </c>
      <c r="G119" s="3">
        <v>0</v>
      </c>
      <c r="H119" s="3"/>
      <c r="I119" s="3"/>
      <c r="J119" s="3"/>
      <c r="K119" s="3"/>
    </row>
    <row r="120" spans="1:11" ht="21" x14ac:dyDescent="0.35">
      <c r="A120" s="22"/>
      <c r="B120" s="22"/>
      <c r="C120" s="4">
        <v>3</v>
      </c>
      <c r="D120" s="4" t="s">
        <v>463</v>
      </c>
      <c r="E120" s="306"/>
      <c r="F120" s="3">
        <v>3206</v>
      </c>
      <c r="G120" s="3">
        <v>0</v>
      </c>
      <c r="H120" s="3"/>
      <c r="I120" s="3"/>
      <c r="J120" s="3"/>
      <c r="K120" s="3"/>
    </row>
    <row r="121" spans="1:11" ht="21" x14ac:dyDescent="0.35">
      <c r="A121" s="77"/>
      <c r="B121" s="77"/>
      <c r="C121" s="78">
        <v>4</v>
      </c>
      <c r="D121" s="78" t="s">
        <v>464</v>
      </c>
      <c r="E121" s="307"/>
      <c r="F121" s="79">
        <v>5308</v>
      </c>
      <c r="G121" s="79">
        <v>2667</v>
      </c>
      <c r="H121" s="79"/>
      <c r="I121" s="79"/>
      <c r="J121" s="79" t="s">
        <v>390</v>
      </c>
      <c r="K121" s="79"/>
    </row>
    <row r="122" spans="1:11" ht="21" x14ac:dyDescent="0.35">
      <c r="A122" s="22"/>
      <c r="B122" s="22"/>
      <c r="C122" s="4">
        <v>5</v>
      </c>
      <c r="D122" s="89" t="s">
        <v>465</v>
      </c>
      <c r="E122" s="378"/>
      <c r="F122" s="3">
        <v>4604</v>
      </c>
      <c r="G122" s="3">
        <v>0</v>
      </c>
      <c r="H122" s="3"/>
      <c r="I122" s="3"/>
      <c r="J122" s="3"/>
      <c r="K122" s="3"/>
    </row>
    <row r="123" spans="1:11" ht="21" x14ac:dyDescent="0.35">
      <c r="A123" s="53"/>
      <c r="B123" s="53"/>
      <c r="C123" s="27">
        <v>6</v>
      </c>
      <c r="D123" s="27" t="s">
        <v>466</v>
      </c>
      <c r="E123" s="349"/>
      <c r="F123" s="30">
        <v>2092</v>
      </c>
      <c r="G123" s="30">
        <v>0</v>
      </c>
      <c r="H123" s="30"/>
      <c r="I123" s="30"/>
      <c r="J123" s="30"/>
      <c r="K123" s="30"/>
    </row>
    <row r="124" spans="1:11" ht="21" x14ac:dyDescent="0.35">
      <c r="A124" s="22"/>
      <c r="B124" s="22"/>
      <c r="C124" s="4">
        <v>7</v>
      </c>
      <c r="D124" s="4" t="s">
        <v>467</v>
      </c>
      <c r="E124" s="306"/>
      <c r="F124" s="3">
        <v>251</v>
      </c>
      <c r="G124" s="3">
        <v>0</v>
      </c>
      <c r="H124" s="3"/>
      <c r="I124" s="3"/>
      <c r="J124" s="3"/>
      <c r="K124" s="3"/>
    </row>
    <row r="125" spans="1:11" ht="21" x14ac:dyDescent="0.35">
      <c r="A125" s="22"/>
      <c r="B125" s="22"/>
      <c r="C125" s="4">
        <v>8</v>
      </c>
      <c r="D125" s="4" t="s">
        <v>468</v>
      </c>
      <c r="E125" s="306"/>
      <c r="F125" s="3">
        <v>7</v>
      </c>
      <c r="G125" s="3">
        <v>0</v>
      </c>
      <c r="H125" s="3"/>
      <c r="I125" s="3"/>
      <c r="J125" s="3"/>
      <c r="K125" s="3"/>
    </row>
    <row r="126" spans="1:11" s="1" customFormat="1" ht="21" x14ac:dyDescent="0.35">
      <c r="A126" s="208"/>
      <c r="B126" s="409" t="s">
        <v>865</v>
      </c>
      <c r="C126" s="410"/>
      <c r="D126" s="411"/>
      <c r="E126" s="204">
        <v>21295.69</v>
      </c>
      <c r="F126" s="207">
        <f>SUM(F118:F125)</f>
        <v>19534</v>
      </c>
      <c r="G126" s="215">
        <f>SUM(G118:G125)</f>
        <v>2667</v>
      </c>
      <c r="H126" s="215">
        <f>E126-G126</f>
        <v>18628.689999999999</v>
      </c>
      <c r="I126" s="215">
        <f>G126+H126</f>
        <v>21295.69</v>
      </c>
      <c r="J126" s="207"/>
      <c r="K126" s="207"/>
    </row>
    <row r="127" spans="1:11" s="141" customFormat="1" ht="21" x14ac:dyDescent="0.35">
      <c r="A127" s="139"/>
      <c r="B127" s="394" t="s">
        <v>789</v>
      </c>
      <c r="C127" s="394"/>
      <c r="D127" s="394"/>
      <c r="E127" s="194">
        <f>E126+E117+E107+E98+E92+E79+E67+E51+E42+E33+E18</f>
        <v>280453.27999999997</v>
      </c>
      <c r="F127" s="140">
        <f>F18+F33+F42+F51+F67+F92+F79+F107+F98+F117+F126</f>
        <v>248841</v>
      </c>
      <c r="G127" s="240">
        <f>G18+G33+G42+G51+G67+G92+G79+G107+G98+G117+G126</f>
        <v>117785</v>
      </c>
      <c r="H127" s="240">
        <f>H18+H33+H42+H51+H67+H92+H79+H107+H98+H117+H126</f>
        <v>162668.28000000003</v>
      </c>
      <c r="I127" s="240">
        <f>I18+I33+I42+I51+I67+I92+I79+I107+I98+I117+I126</f>
        <v>280453.27999999997</v>
      </c>
      <c r="J127" s="140"/>
      <c r="K127" s="140"/>
    </row>
    <row r="130" spans="4:6" ht="21" x14ac:dyDescent="0.35">
      <c r="D130" s="193" t="s">
        <v>877</v>
      </c>
    </row>
    <row r="133" spans="4:6" ht="23.25" x14ac:dyDescent="0.35">
      <c r="D133" s="308" t="s">
        <v>884</v>
      </c>
      <c r="E133" s="310"/>
      <c r="F133" s="314"/>
    </row>
  </sheetData>
  <mergeCells count="24">
    <mergeCell ref="B107:D107"/>
    <mergeCell ref="B117:D117"/>
    <mergeCell ref="B126:D126"/>
    <mergeCell ref="B127:D127"/>
    <mergeCell ref="B67:D67"/>
    <mergeCell ref="B79:D79"/>
    <mergeCell ref="B92:D92"/>
    <mergeCell ref="B98:D98"/>
    <mergeCell ref="B99:B101"/>
    <mergeCell ref="A1:K1"/>
    <mergeCell ref="A2:K2"/>
    <mergeCell ref="A3:K3"/>
    <mergeCell ref="A4:A5"/>
    <mergeCell ref="B4:B5"/>
    <mergeCell ref="C4:C5"/>
    <mergeCell ref="D4:D5"/>
    <mergeCell ref="K4:K5"/>
    <mergeCell ref="B18:D18"/>
    <mergeCell ref="B33:D33"/>
    <mergeCell ref="B42:D42"/>
    <mergeCell ref="B51:D51"/>
    <mergeCell ref="J4:J5"/>
    <mergeCell ref="F4:F5"/>
    <mergeCell ref="I4:I5"/>
  </mergeCells>
  <pageMargins left="0.11811023622047245" right="0.11811023622047245" top="0.74803149606299213" bottom="0.55118110236220474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27"/>
  <sheetViews>
    <sheetView workbookViewId="0">
      <pane ySplit="5" topLeftCell="A6" activePane="bottomLeft" state="frozen"/>
      <selection pane="bottomLeft" activeCell="A19" sqref="A19"/>
    </sheetView>
  </sheetViews>
  <sheetFormatPr defaultRowHeight="14.25" x14ac:dyDescent="0.2"/>
  <cols>
    <col min="1" max="1" width="8.875" style="1" customWidth="1"/>
    <col min="2" max="2" width="8" style="1" customWidth="1"/>
    <col min="3" max="3" width="5.625" style="1" customWidth="1"/>
    <col min="4" max="4" width="13.75" style="1" customWidth="1"/>
    <col min="5" max="5" width="16.25" style="1" customWidth="1"/>
    <col min="6" max="6" width="11.25" style="1" customWidth="1"/>
    <col min="7" max="8" width="14.625" style="1" customWidth="1"/>
    <col min="9" max="9" width="12.5" style="1" customWidth="1"/>
    <col min="10" max="10" width="28.625" style="1" customWidth="1"/>
    <col min="11" max="11" width="10.25" style="1" customWidth="1"/>
  </cols>
  <sheetData>
    <row r="1" spans="1:11" ht="21" x14ac:dyDescent="0.35">
      <c r="A1" s="397" t="s">
        <v>883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21" x14ac:dyDescent="0.35">
      <c r="A2" s="397" t="s">
        <v>882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3" spans="1:11" ht="21" x14ac:dyDescent="0.35">
      <c r="A3" s="404" t="s">
        <v>472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</row>
    <row r="4" spans="1:11" s="297" customFormat="1" ht="21" customHeight="1" x14ac:dyDescent="0.2">
      <c r="A4" s="401" t="s">
        <v>0</v>
      </c>
      <c r="B4" s="401" t="s">
        <v>1</v>
      </c>
      <c r="C4" s="407" t="s">
        <v>2</v>
      </c>
      <c r="D4" s="407" t="s">
        <v>3</v>
      </c>
      <c r="E4" s="293" t="s">
        <v>875</v>
      </c>
      <c r="F4" s="450" t="s">
        <v>881</v>
      </c>
      <c r="G4" s="54" t="s">
        <v>4</v>
      </c>
      <c r="H4" s="54" t="s">
        <v>111</v>
      </c>
      <c r="I4" s="401" t="s">
        <v>7</v>
      </c>
      <c r="J4" s="300"/>
      <c r="K4" s="401" t="s">
        <v>327</v>
      </c>
    </row>
    <row r="5" spans="1:11" s="297" customFormat="1" ht="19.5" customHeight="1" x14ac:dyDescent="0.2">
      <c r="A5" s="401"/>
      <c r="B5" s="401"/>
      <c r="C5" s="408"/>
      <c r="D5" s="408"/>
      <c r="E5" s="188" t="s">
        <v>876</v>
      </c>
      <c r="F5" s="451"/>
      <c r="G5" s="55" t="s">
        <v>5</v>
      </c>
      <c r="H5" s="55" t="s">
        <v>5</v>
      </c>
      <c r="I5" s="401"/>
      <c r="J5" s="301" t="s">
        <v>6</v>
      </c>
      <c r="K5" s="401"/>
    </row>
    <row r="6" spans="1:11" s="278" customFormat="1" ht="19.5" customHeight="1" x14ac:dyDescent="0.35">
      <c r="A6" s="224" t="s">
        <v>473</v>
      </c>
      <c r="B6" s="277" t="s">
        <v>879</v>
      </c>
      <c r="C6" s="280"/>
      <c r="D6" s="280"/>
      <c r="E6" s="282">
        <v>2741.39</v>
      </c>
      <c r="F6" s="285"/>
      <c r="G6" s="283">
        <v>130.44</v>
      </c>
      <c r="H6" s="283">
        <f>E6-G6</f>
        <v>2610.9499999999998</v>
      </c>
      <c r="I6" s="284">
        <f>G6+H6</f>
        <v>2741.39</v>
      </c>
      <c r="J6" s="281"/>
      <c r="K6" s="279"/>
    </row>
    <row r="7" spans="1:11" s="1" customFormat="1" ht="21" x14ac:dyDescent="0.35">
      <c r="A7" s="208"/>
      <c r="B7" s="409" t="s">
        <v>880</v>
      </c>
      <c r="C7" s="410"/>
      <c r="D7" s="411"/>
      <c r="E7" s="204">
        <v>2741.39</v>
      </c>
      <c r="F7" s="207"/>
      <c r="G7" s="215">
        <f t="shared" ref="G7:I7" si="0">SUM(G3:G6)</f>
        <v>130.44</v>
      </c>
      <c r="H7" s="215">
        <f t="shared" si="0"/>
        <v>2610.9499999999998</v>
      </c>
      <c r="I7" s="215">
        <f t="shared" si="0"/>
        <v>2741.39</v>
      </c>
      <c r="J7" s="207"/>
      <c r="K7" s="207"/>
    </row>
    <row r="8" spans="1:11" ht="21" x14ac:dyDescent="0.35">
      <c r="A8" s="22"/>
      <c r="B8" s="224" t="s">
        <v>474</v>
      </c>
      <c r="C8" s="4">
        <v>1</v>
      </c>
      <c r="D8" s="4" t="s">
        <v>474</v>
      </c>
      <c r="E8" s="306"/>
      <c r="F8" s="3">
        <v>1981</v>
      </c>
      <c r="G8" s="3">
        <v>1563</v>
      </c>
      <c r="H8" s="3"/>
      <c r="I8" s="3"/>
      <c r="J8" s="3" t="s">
        <v>475</v>
      </c>
      <c r="K8" s="3"/>
    </row>
    <row r="9" spans="1:11" ht="21" x14ac:dyDescent="0.35">
      <c r="A9" s="22"/>
      <c r="B9" s="22"/>
      <c r="C9" s="4">
        <v>2</v>
      </c>
      <c r="D9" s="4" t="s">
        <v>476</v>
      </c>
      <c r="E9" s="306"/>
      <c r="F9" s="3">
        <v>4032</v>
      </c>
      <c r="G9" s="3">
        <v>3045</v>
      </c>
      <c r="H9" s="3"/>
      <c r="I9" s="3"/>
      <c r="J9" s="3" t="s">
        <v>475</v>
      </c>
      <c r="K9" s="3"/>
    </row>
    <row r="10" spans="1:11" ht="21" x14ac:dyDescent="0.35">
      <c r="A10" s="22"/>
      <c r="B10" s="22"/>
      <c r="C10" s="4">
        <v>3</v>
      </c>
      <c r="D10" s="4" t="s">
        <v>477</v>
      </c>
      <c r="E10" s="306"/>
      <c r="F10" s="3">
        <v>3994</v>
      </c>
      <c r="G10" s="3">
        <v>0</v>
      </c>
      <c r="H10" s="3"/>
      <c r="I10" s="3"/>
      <c r="J10" s="3"/>
      <c r="K10" s="3"/>
    </row>
    <row r="11" spans="1:11" ht="21" x14ac:dyDescent="0.35">
      <c r="A11" s="22"/>
      <c r="B11" s="22"/>
      <c r="C11" s="4">
        <v>4</v>
      </c>
      <c r="D11" s="4" t="s">
        <v>478</v>
      </c>
      <c r="E11" s="306"/>
      <c r="F11" s="3">
        <v>3718</v>
      </c>
      <c r="G11" s="3">
        <v>0</v>
      </c>
      <c r="H11" s="3"/>
      <c r="I11" s="3"/>
      <c r="J11" s="3"/>
      <c r="K11" s="3"/>
    </row>
    <row r="12" spans="1:11" s="1" customFormat="1" ht="21" x14ac:dyDescent="0.35">
      <c r="A12" s="208"/>
      <c r="B12" s="409" t="s">
        <v>866</v>
      </c>
      <c r="C12" s="410"/>
      <c r="D12" s="411"/>
      <c r="E12" s="204">
        <v>16930.89</v>
      </c>
      <c r="F12" s="207">
        <f>SUM(F8:F11)</f>
        <v>13725</v>
      </c>
      <c r="G12" s="215">
        <f t="shared" ref="G12" si="1">SUM(G8:G11)</f>
        <v>4608</v>
      </c>
      <c r="H12" s="215">
        <f>E12-G12</f>
        <v>12322.89</v>
      </c>
      <c r="I12" s="215">
        <f>G12+H12</f>
        <v>16930.89</v>
      </c>
      <c r="J12" s="207"/>
      <c r="K12" s="207"/>
    </row>
    <row r="13" spans="1:11" ht="21" x14ac:dyDescent="0.35">
      <c r="A13" s="22"/>
      <c r="B13" s="224" t="s">
        <v>479</v>
      </c>
      <c r="C13" s="4">
        <v>1</v>
      </c>
      <c r="D13" s="4" t="s">
        <v>480</v>
      </c>
      <c r="E13" s="306"/>
      <c r="F13" s="3">
        <v>2116</v>
      </c>
      <c r="G13" s="3">
        <v>0</v>
      </c>
      <c r="H13" s="3"/>
      <c r="I13" s="3"/>
      <c r="J13" s="3"/>
      <c r="K13" s="3"/>
    </row>
    <row r="14" spans="1:11" ht="21" x14ac:dyDescent="0.35">
      <c r="A14" s="22"/>
      <c r="B14" s="22"/>
      <c r="C14" s="4">
        <v>2</v>
      </c>
      <c r="D14" s="4" t="s">
        <v>481</v>
      </c>
      <c r="E14" s="306"/>
      <c r="F14" s="3">
        <v>1161</v>
      </c>
      <c r="G14" s="3">
        <v>987</v>
      </c>
      <c r="H14" s="3"/>
      <c r="I14" s="3"/>
      <c r="J14" s="3" t="s">
        <v>482</v>
      </c>
      <c r="K14" s="3"/>
    </row>
    <row r="15" spans="1:11" ht="21" x14ac:dyDescent="0.35">
      <c r="A15" s="22"/>
      <c r="B15" s="22"/>
      <c r="C15" s="4">
        <v>3</v>
      </c>
      <c r="D15" s="4" t="s">
        <v>483</v>
      </c>
      <c r="E15" s="306"/>
      <c r="F15" s="3">
        <v>3714</v>
      </c>
      <c r="G15" s="3">
        <v>1137</v>
      </c>
      <c r="H15" s="3"/>
      <c r="I15" s="3"/>
      <c r="J15" s="3" t="s">
        <v>482</v>
      </c>
      <c r="K15" s="3"/>
    </row>
    <row r="16" spans="1:11" ht="21" x14ac:dyDescent="0.35">
      <c r="A16" s="22"/>
      <c r="B16" s="22"/>
      <c r="C16" s="4">
        <v>4</v>
      </c>
      <c r="D16" s="4" t="s">
        <v>484</v>
      </c>
      <c r="E16" s="306"/>
      <c r="F16" s="3">
        <v>4071</v>
      </c>
      <c r="G16" s="3">
        <v>0</v>
      </c>
      <c r="H16" s="3"/>
      <c r="I16" s="3"/>
      <c r="J16" s="3"/>
      <c r="K16" s="3"/>
    </row>
    <row r="17" spans="1:11" ht="21" x14ac:dyDescent="0.35">
      <c r="A17" s="22"/>
      <c r="B17" s="22"/>
      <c r="C17" s="4">
        <v>5</v>
      </c>
      <c r="D17" s="4" t="s">
        <v>485</v>
      </c>
      <c r="E17" s="306"/>
      <c r="F17" s="3">
        <v>2132</v>
      </c>
      <c r="G17" s="3">
        <v>1120</v>
      </c>
      <c r="H17" s="3"/>
      <c r="I17" s="3"/>
      <c r="J17" s="3" t="s">
        <v>482</v>
      </c>
      <c r="K17" s="3"/>
    </row>
    <row r="18" spans="1:11" ht="21" x14ac:dyDescent="0.35">
      <c r="A18" s="22"/>
      <c r="B18" s="22"/>
      <c r="C18" s="4">
        <v>6</v>
      </c>
      <c r="D18" s="4" t="s">
        <v>486</v>
      </c>
      <c r="E18" s="306"/>
      <c r="F18" s="3">
        <v>2550</v>
      </c>
      <c r="G18" s="3">
        <v>2550</v>
      </c>
      <c r="H18" s="3"/>
      <c r="I18" s="3"/>
      <c r="J18" s="3" t="s">
        <v>482</v>
      </c>
      <c r="K18" s="3"/>
    </row>
    <row r="19" spans="1:11" ht="21" x14ac:dyDescent="0.35">
      <c r="A19" s="22"/>
      <c r="B19" s="22"/>
      <c r="C19" s="4">
        <v>7</v>
      </c>
      <c r="D19" s="4" t="s">
        <v>487</v>
      </c>
      <c r="E19" s="306"/>
      <c r="F19" s="3">
        <v>1579</v>
      </c>
      <c r="G19" s="3">
        <v>1579</v>
      </c>
      <c r="H19" s="3"/>
      <c r="I19" s="3"/>
      <c r="J19" s="3" t="s">
        <v>482</v>
      </c>
      <c r="K19" s="3"/>
    </row>
    <row r="20" spans="1:11" ht="21" x14ac:dyDescent="0.35">
      <c r="A20" s="22"/>
      <c r="B20" s="22"/>
      <c r="C20" s="4">
        <v>8</v>
      </c>
      <c r="D20" s="4" t="s">
        <v>488</v>
      </c>
      <c r="E20" s="306"/>
      <c r="F20" s="3">
        <v>3056</v>
      </c>
      <c r="G20" s="3">
        <v>0</v>
      </c>
      <c r="H20" s="3"/>
      <c r="I20" s="3"/>
      <c r="J20" s="3"/>
      <c r="K20" s="3"/>
    </row>
    <row r="21" spans="1:11" ht="21" x14ac:dyDescent="0.35">
      <c r="A21" s="22"/>
      <c r="B21" s="22"/>
      <c r="C21" s="4">
        <v>9</v>
      </c>
      <c r="D21" s="89" t="s">
        <v>489</v>
      </c>
      <c r="E21" s="378"/>
      <c r="F21" s="3">
        <v>3297</v>
      </c>
      <c r="G21" s="3">
        <v>430</v>
      </c>
      <c r="H21" s="3"/>
      <c r="I21" s="3"/>
      <c r="J21" s="3" t="s">
        <v>482</v>
      </c>
      <c r="K21" s="3"/>
    </row>
    <row r="22" spans="1:11" ht="21" x14ac:dyDescent="0.35">
      <c r="A22" s="22"/>
      <c r="B22" s="22"/>
      <c r="C22" s="4">
        <v>10</v>
      </c>
      <c r="D22" s="4" t="s">
        <v>490</v>
      </c>
      <c r="E22" s="306"/>
      <c r="F22" s="3">
        <v>6444</v>
      </c>
      <c r="G22" s="3">
        <v>3790</v>
      </c>
      <c r="H22" s="3"/>
      <c r="I22" s="3"/>
      <c r="J22" s="3" t="s">
        <v>482</v>
      </c>
      <c r="K22" s="3"/>
    </row>
    <row r="23" spans="1:11" ht="21" x14ac:dyDescent="0.35">
      <c r="A23" s="22"/>
      <c r="B23" s="22"/>
      <c r="C23" s="4">
        <v>11</v>
      </c>
      <c r="D23" s="4" t="s">
        <v>491</v>
      </c>
      <c r="E23" s="306"/>
      <c r="F23" s="3">
        <v>970</v>
      </c>
      <c r="G23" s="3">
        <v>0</v>
      </c>
      <c r="H23" s="3"/>
      <c r="I23" s="3"/>
      <c r="J23" s="3"/>
      <c r="K23" s="3"/>
    </row>
    <row r="24" spans="1:11" ht="21" x14ac:dyDescent="0.35">
      <c r="A24" s="22"/>
      <c r="B24" s="22"/>
      <c r="C24" s="4">
        <v>12</v>
      </c>
      <c r="D24" s="89" t="s">
        <v>492</v>
      </c>
      <c r="E24" s="378"/>
      <c r="F24" s="3">
        <v>48</v>
      </c>
      <c r="G24" s="3">
        <v>0</v>
      </c>
      <c r="H24" s="3"/>
      <c r="I24" s="3"/>
      <c r="J24" s="3"/>
      <c r="K24" s="79"/>
    </row>
    <row r="25" spans="1:11" ht="21" x14ac:dyDescent="0.35">
      <c r="A25" s="53"/>
      <c r="B25" s="53"/>
      <c r="C25" s="27">
        <v>13</v>
      </c>
      <c r="D25" s="27" t="s">
        <v>493</v>
      </c>
      <c r="E25" s="349"/>
      <c r="F25" s="30">
        <v>25</v>
      </c>
      <c r="G25" s="30">
        <v>0</v>
      </c>
      <c r="H25" s="30"/>
      <c r="I25" s="30"/>
      <c r="J25" s="30"/>
      <c r="K25" s="30"/>
    </row>
    <row r="26" spans="1:11" ht="21" x14ac:dyDescent="0.35">
      <c r="A26" s="22"/>
      <c r="B26" s="22"/>
      <c r="C26" s="4">
        <v>14</v>
      </c>
      <c r="D26" s="4" t="s">
        <v>494</v>
      </c>
      <c r="E26" s="306"/>
      <c r="F26" s="3">
        <v>851</v>
      </c>
      <c r="G26" s="3">
        <v>0</v>
      </c>
      <c r="H26" s="3"/>
      <c r="I26" s="3"/>
      <c r="J26" s="3"/>
      <c r="K26" s="3"/>
    </row>
    <row r="27" spans="1:11" s="1" customFormat="1" ht="21" x14ac:dyDescent="0.35">
      <c r="A27" s="208"/>
      <c r="B27" s="409" t="s">
        <v>867</v>
      </c>
      <c r="C27" s="410"/>
      <c r="D27" s="411"/>
      <c r="E27" s="204">
        <v>62582.63</v>
      </c>
      <c r="F27" s="207">
        <f>SUM(F13:F26)</f>
        <v>32014</v>
      </c>
      <c r="G27" s="215">
        <f>SUM(G13:G26)</f>
        <v>11593</v>
      </c>
      <c r="H27" s="215">
        <f>E27-G27</f>
        <v>50989.63</v>
      </c>
      <c r="I27" s="215">
        <f>G27+H27</f>
        <v>62582.63</v>
      </c>
      <c r="J27" s="207"/>
      <c r="K27" s="207"/>
    </row>
    <row r="28" spans="1:11" ht="21" x14ac:dyDescent="0.35">
      <c r="A28" s="22"/>
      <c r="B28" s="224" t="s">
        <v>495</v>
      </c>
      <c r="C28" s="4">
        <v>1</v>
      </c>
      <c r="D28" s="4" t="s">
        <v>496</v>
      </c>
      <c r="E28" s="306"/>
      <c r="F28" s="3">
        <v>3201</v>
      </c>
      <c r="G28" s="3">
        <v>3201</v>
      </c>
      <c r="H28" s="3"/>
      <c r="I28" s="3"/>
      <c r="J28" s="3" t="s">
        <v>475</v>
      </c>
      <c r="K28" s="3"/>
    </row>
    <row r="29" spans="1:11" ht="21" x14ac:dyDescent="0.35">
      <c r="A29" s="22"/>
      <c r="B29" s="22"/>
      <c r="C29" s="4">
        <v>2</v>
      </c>
      <c r="D29" s="4" t="s">
        <v>497</v>
      </c>
      <c r="E29" s="306"/>
      <c r="F29" s="3">
        <v>1023</v>
      </c>
      <c r="G29" s="3">
        <v>983</v>
      </c>
      <c r="H29" s="3"/>
      <c r="I29" s="3"/>
      <c r="J29" s="3" t="s">
        <v>475</v>
      </c>
      <c r="K29" s="3"/>
    </row>
    <row r="30" spans="1:11" ht="21" x14ac:dyDescent="0.35">
      <c r="A30" s="22"/>
      <c r="B30" s="22"/>
      <c r="C30" s="4">
        <v>3</v>
      </c>
      <c r="D30" s="4" t="s">
        <v>90</v>
      </c>
      <c r="E30" s="306"/>
      <c r="F30" s="3">
        <v>0</v>
      </c>
      <c r="G30" s="3">
        <v>0</v>
      </c>
      <c r="H30" s="3"/>
      <c r="I30" s="3"/>
      <c r="J30" s="3"/>
      <c r="K30" s="3"/>
    </row>
    <row r="31" spans="1:11" ht="21" x14ac:dyDescent="0.35">
      <c r="A31" s="22"/>
      <c r="B31" s="22"/>
      <c r="C31" s="4">
        <v>4</v>
      </c>
      <c r="D31" s="4" t="s">
        <v>498</v>
      </c>
      <c r="E31" s="306"/>
      <c r="F31" s="3">
        <v>977</v>
      </c>
      <c r="G31" s="3">
        <v>977</v>
      </c>
      <c r="H31" s="3"/>
      <c r="I31" s="3"/>
      <c r="J31" s="3" t="s">
        <v>475</v>
      </c>
      <c r="K31" s="3"/>
    </row>
    <row r="32" spans="1:11" ht="21" x14ac:dyDescent="0.35">
      <c r="A32" s="22"/>
      <c r="B32" s="22"/>
      <c r="C32" s="4">
        <v>5</v>
      </c>
      <c r="D32" s="4" t="s">
        <v>499</v>
      </c>
      <c r="E32" s="306"/>
      <c r="F32" s="3">
        <v>4000</v>
      </c>
      <c r="G32" s="3">
        <v>0</v>
      </c>
      <c r="H32" s="3"/>
      <c r="I32" s="3"/>
      <c r="J32" s="3"/>
      <c r="K32" s="3"/>
    </row>
    <row r="33" spans="1:11" ht="21" x14ac:dyDescent="0.35">
      <c r="A33" s="22"/>
      <c r="B33" s="22"/>
      <c r="C33" s="4">
        <v>6</v>
      </c>
      <c r="D33" s="89" t="s">
        <v>500</v>
      </c>
      <c r="E33" s="378"/>
      <c r="F33" s="3">
        <v>1300</v>
      </c>
      <c r="G33" s="3">
        <v>240</v>
      </c>
      <c r="H33" s="3"/>
      <c r="I33" s="3"/>
      <c r="J33" s="3" t="s">
        <v>475</v>
      </c>
      <c r="K33" s="3"/>
    </row>
    <row r="34" spans="1:11" ht="21" x14ac:dyDescent="0.35">
      <c r="A34" s="22"/>
      <c r="B34" s="22"/>
      <c r="C34" s="4">
        <v>7</v>
      </c>
      <c r="D34" s="4" t="s">
        <v>501</v>
      </c>
      <c r="E34" s="306"/>
      <c r="F34" s="3">
        <v>3950</v>
      </c>
      <c r="G34" s="3">
        <v>2538</v>
      </c>
      <c r="H34" s="3"/>
      <c r="I34" s="3"/>
      <c r="J34" s="3" t="s">
        <v>475</v>
      </c>
      <c r="K34" s="3"/>
    </row>
    <row r="35" spans="1:11" ht="21" x14ac:dyDescent="0.35">
      <c r="A35" s="22"/>
      <c r="B35" s="22"/>
      <c r="C35" s="4">
        <v>8</v>
      </c>
      <c r="D35" s="4" t="s">
        <v>101</v>
      </c>
      <c r="E35" s="306"/>
      <c r="F35" s="3">
        <v>2870</v>
      </c>
      <c r="G35" s="3">
        <v>2741</v>
      </c>
      <c r="H35" s="3"/>
      <c r="I35" s="3"/>
      <c r="J35" s="3" t="s">
        <v>475</v>
      </c>
      <c r="K35" s="3"/>
    </row>
    <row r="36" spans="1:11" ht="21" x14ac:dyDescent="0.35">
      <c r="A36" s="22"/>
      <c r="B36" s="22"/>
      <c r="C36" s="4">
        <v>9</v>
      </c>
      <c r="D36" s="4" t="s">
        <v>502</v>
      </c>
      <c r="E36" s="306"/>
      <c r="F36" s="3">
        <v>3000</v>
      </c>
      <c r="G36" s="3">
        <v>0</v>
      </c>
      <c r="H36" s="3"/>
      <c r="I36" s="3"/>
      <c r="J36" s="3"/>
      <c r="K36" s="3"/>
    </row>
    <row r="37" spans="1:11" ht="21" x14ac:dyDescent="0.35">
      <c r="A37" s="22"/>
      <c r="B37" s="22"/>
      <c r="C37" s="4">
        <v>10</v>
      </c>
      <c r="D37" s="4" t="s">
        <v>503</v>
      </c>
      <c r="E37" s="306"/>
      <c r="F37" s="3">
        <v>2199</v>
      </c>
      <c r="G37" s="3">
        <v>2199</v>
      </c>
      <c r="H37" s="3"/>
      <c r="I37" s="3"/>
      <c r="J37" s="3" t="s">
        <v>475</v>
      </c>
      <c r="K37" s="3"/>
    </row>
    <row r="38" spans="1:11" ht="21" x14ac:dyDescent="0.35">
      <c r="A38" s="22"/>
      <c r="B38" s="22"/>
      <c r="C38" s="4">
        <v>11</v>
      </c>
      <c r="D38" s="4" t="s">
        <v>504</v>
      </c>
      <c r="E38" s="306"/>
      <c r="F38" s="3">
        <v>770</v>
      </c>
      <c r="G38" s="3">
        <v>0</v>
      </c>
      <c r="H38" s="3"/>
      <c r="I38" s="3"/>
      <c r="J38" s="3"/>
      <c r="K38" s="3"/>
    </row>
    <row r="39" spans="1:11" ht="21" x14ac:dyDescent="0.35">
      <c r="A39" s="22"/>
      <c r="B39" s="22"/>
      <c r="C39" s="4">
        <v>12</v>
      </c>
      <c r="D39" s="4" t="s">
        <v>505</v>
      </c>
      <c r="E39" s="306"/>
      <c r="F39" s="3">
        <v>680</v>
      </c>
      <c r="G39" s="3">
        <v>0</v>
      </c>
      <c r="H39" s="3"/>
      <c r="I39" s="3"/>
      <c r="J39" s="3"/>
      <c r="K39" s="3"/>
    </row>
    <row r="40" spans="1:11" ht="21" x14ac:dyDescent="0.35">
      <c r="A40" s="22"/>
      <c r="B40" s="22"/>
      <c r="C40" s="4">
        <v>13</v>
      </c>
      <c r="D40" s="4" t="s">
        <v>506</v>
      </c>
      <c r="E40" s="306"/>
      <c r="F40" s="3">
        <v>3790</v>
      </c>
      <c r="G40" s="3">
        <v>0</v>
      </c>
      <c r="H40" s="3"/>
      <c r="I40" s="3"/>
      <c r="J40" s="3"/>
      <c r="K40" s="3"/>
    </row>
    <row r="41" spans="1:11" s="1" customFormat="1" ht="21" x14ac:dyDescent="0.35">
      <c r="A41" s="208"/>
      <c r="B41" s="409" t="s">
        <v>868</v>
      </c>
      <c r="C41" s="410"/>
      <c r="D41" s="411"/>
      <c r="E41" s="204">
        <v>43657.53</v>
      </c>
      <c r="F41" s="207">
        <f>SUM(F28:F40)</f>
        <v>27760</v>
      </c>
      <c r="G41" s="215">
        <f t="shared" ref="G41" si="2">SUM(G28:G40)</f>
        <v>12879</v>
      </c>
      <c r="H41" s="215">
        <f>E41-G41</f>
        <v>30778.53</v>
      </c>
      <c r="I41" s="215">
        <f>G41+H41</f>
        <v>43657.53</v>
      </c>
      <c r="J41" s="207"/>
      <c r="K41" s="207"/>
    </row>
    <row r="42" spans="1:11" ht="21" x14ac:dyDescent="0.35">
      <c r="A42" s="163"/>
      <c r="B42" s="286" t="s">
        <v>507</v>
      </c>
      <c r="C42" s="165">
        <v>1</v>
      </c>
      <c r="D42" s="177" t="s">
        <v>508</v>
      </c>
      <c r="E42" s="379"/>
      <c r="F42" s="66">
        <v>1827</v>
      </c>
      <c r="G42" s="66">
        <v>1827</v>
      </c>
      <c r="H42" s="66"/>
      <c r="I42" s="66"/>
      <c r="J42" s="66" t="s">
        <v>475</v>
      </c>
      <c r="K42" s="178"/>
    </row>
    <row r="43" spans="1:11" ht="21" x14ac:dyDescent="0.35">
      <c r="A43" s="22"/>
      <c r="B43" s="92"/>
      <c r="C43" s="63">
        <v>2</v>
      </c>
      <c r="D43" s="63" t="s">
        <v>507</v>
      </c>
      <c r="E43" s="306"/>
      <c r="F43" s="3">
        <v>3293</v>
      </c>
      <c r="G43" s="3">
        <v>3293</v>
      </c>
      <c r="H43" s="3"/>
      <c r="I43" s="3"/>
      <c r="J43" s="3" t="s">
        <v>475</v>
      </c>
      <c r="K43" s="3"/>
    </row>
    <row r="44" spans="1:11" ht="21" x14ac:dyDescent="0.35">
      <c r="A44" s="53"/>
      <c r="B44" s="53"/>
      <c r="C44" s="27">
        <v>3</v>
      </c>
      <c r="D44" s="27" t="s">
        <v>509</v>
      </c>
      <c r="E44" s="349"/>
      <c r="F44" s="30">
        <v>2891</v>
      </c>
      <c r="G44" s="30">
        <v>2891</v>
      </c>
      <c r="H44" s="30"/>
      <c r="I44" s="30"/>
      <c r="J44" s="30" t="s">
        <v>475</v>
      </c>
      <c r="K44" s="30"/>
    </row>
    <row r="45" spans="1:11" ht="21" x14ac:dyDescent="0.35">
      <c r="A45" s="22"/>
      <c r="B45" s="22"/>
      <c r="C45" s="4">
        <v>4</v>
      </c>
      <c r="D45" s="4" t="s">
        <v>510</v>
      </c>
      <c r="E45" s="306"/>
      <c r="F45" s="3">
        <v>1162</v>
      </c>
      <c r="G45" s="3">
        <v>1162</v>
      </c>
      <c r="H45" s="3"/>
      <c r="I45" s="3"/>
      <c r="J45" s="3" t="s">
        <v>475</v>
      </c>
      <c r="K45" s="3"/>
    </row>
    <row r="46" spans="1:11" ht="21" x14ac:dyDescent="0.35">
      <c r="A46" s="22"/>
      <c r="B46" s="22"/>
      <c r="C46" s="63">
        <v>5</v>
      </c>
      <c r="D46" s="63" t="s">
        <v>511</v>
      </c>
      <c r="E46" s="306"/>
      <c r="F46" s="3">
        <v>1371</v>
      </c>
      <c r="G46" s="3">
        <v>1371</v>
      </c>
      <c r="H46" s="3"/>
      <c r="I46" s="3"/>
      <c r="J46" s="3" t="s">
        <v>475</v>
      </c>
      <c r="K46" s="3"/>
    </row>
    <row r="47" spans="1:11" ht="21" x14ac:dyDescent="0.35">
      <c r="A47" s="53"/>
      <c r="B47" s="53"/>
      <c r="C47" s="120">
        <v>6</v>
      </c>
      <c r="D47" s="120" t="s">
        <v>512</v>
      </c>
      <c r="E47" s="349"/>
      <c r="F47" s="30">
        <v>1050</v>
      </c>
      <c r="G47" s="30">
        <v>1050</v>
      </c>
      <c r="H47" s="30"/>
      <c r="I47" s="30"/>
      <c r="J47" s="30" t="s">
        <v>475</v>
      </c>
      <c r="K47" s="30"/>
    </row>
    <row r="48" spans="1:11" ht="21" x14ac:dyDescent="0.35">
      <c r="A48" s="22"/>
      <c r="B48" s="22"/>
      <c r="C48" s="63">
        <v>7</v>
      </c>
      <c r="D48" s="63" t="s">
        <v>513</v>
      </c>
      <c r="E48" s="306"/>
      <c r="F48" s="3">
        <v>5213</v>
      </c>
      <c r="G48" s="3">
        <v>5213</v>
      </c>
      <c r="H48" s="3"/>
      <c r="I48" s="3"/>
      <c r="J48" s="3" t="s">
        <v>475</v>
      </c>
      <c r="K48" s="3"/>
    </row>
    <row r="49" spans="1:11" ht="21" x14ac:dyDescent="0.35">
      <c r="A49" s="22"/>
      <c r="B49" s="22"/>
      <c r="C49" s="63">
        <v>8</v>
      </c>
      <c r="D49" s="63" t="s">
        <v>398</v>
      </c>
      <c r="E49" s="306"/>
      <c r="F49" s="3">
        <v>2980</v>
      </c>
      <c r="G49" s="3">
        <v>2980</v>
      </c>
      <c r="H49" s="3"/>
      <c r="I49" s="3"/>
      <c r="J49" s="3" t="s">
        <v>475</v>
      </c>
      <c r="K49" s="3"/>
    </row>
    <row r="50" spans="1:11" ht="21" x14ac:dyDescent="0.35">
      <c r="A50" s="53"/>
      <c r="B50" s="53"/>
      <c r="C50" s="27">
        <v>9</v>
      </c>
      <c r="D50" s="27" t="s">
        <v>514</v>
      </c>
      <c r="E50" s="349"/>
      <c r="F50" s="30">
        <v>927</v>
      </c>
      <c r="G50" s="30">
        <v>927</v>
      </c>
      <c r="H50" s="30"/>
      <c r="I50" s="30"/>
      <c r="J50" s="30" t="s">
        <v>475</v>
      </c>
      <c r="K50" s="30"/>
    </row>
    <row r="51" spans="1:11" s="1" customFormat="1" ht="21" x14ac:dyDescent="0.35">
      <c r="A51" s="289"/>
      <c r="B51" s="409" t="s">
        <v>869</v>
      </c>
      <c r="C51" s="410"/>
      <c r="D51" s="411"/>
      <c r="E51" s="262">
        <v>28857.61</v>
      </c>
      <c r="F51" s="288">
        <f>SUM(F42:F50)</f>
        <v>20714</v>
      </c>
      <c r="G51" s="267">
        <f>SUM(G42:G50)</f>
        <v>20714</v>
      </c>
      <c r="H51" s="267">
        <f>E51-G51</f>
        <v>8143.6100000000006</v>
      </c>
      <c r="I51" s="267">
        <f>G51+H51</f>
        <v>28857.61</v>
      </c>
      <c r="J51" s="288"/>
      <c r="K51" s="288"/>
    </row>
    <row r="52" spans="1:11" ht="21" x14ac:dyDescent="0.35">
      <c r="A52" s="22"/>
      <c r="B52" s="224" t="s">
        <v>515</v>
      </c>
      <c r="C52" s="4">
        <v>1</v>
      </c>
      <c r="D52" s="4" t="s">
        <v>117</v>
      </c>
      <c r="E52" s="306"/>
      <c r="F52" s="3">
        <v>266</v>
      </c>
      <c r="G52" s="3">
        <v>216</v>
      </c>
      <c r="H52" s="3"/>
      <c r="I52" s="3"/>
      <c r="J52" s="3" t="s">
        <v>482</v>
      </c>
      <c r="K52" s="3"/>
    </row>
    <row r="53" spans="1:11" ht="21" x14ac:dyDescent="0.35">
      <c r="A53" s="22"/>
      <c r="B53" s="22"/>
      <c r="C53" s="4">
        <v>2</v>
      </c>
      <c r="D53" s="4" t="s">
        <v>556</v>
      </c>
      <c r="E53" s="306"/>
      <c r="F53" s="3">
        <v>189</v>
      </c>
      <c r="G53" s="3">
        <v>0</v>
      </c>
      <c r="H53" s="3"/>
      <c r="I53" s="3"/>
      <c r="J53" s="3"/>
      <c r="K53" s="3"/>
    </row>
    <row r="54" spans="1:11" ht="21" x14ac:dyDescent="0.35">
      <c r="A54" s="22"/>
      <c r="B54" s="22"/>
      <c r="C54" s="63">
        <v>3</v>
      </c>
      <c r="D54" s="63" t="s">
        <v>516</v>
      </c>
      <c r="E54" s="306"/>
      <c r="F54" s="3">
        <v>444</v>
      </c>
      <c r="G54" s="3">
        <v>444</v>
      </c>
      <c r="H54" s="3"/>
      <c r="I54" s="3"/>
      <c r="J54" s="3" t="s">
        <v>475</v>
      </c>
      <c r="K54" s="3"/>
    </row>
    <row r="55" spans="1:11" ht="21" x14ac:dyDescent="0.35">
      <c r="A55" s="22"/>
      <c r="B55" s="22"/>
      <c r="C55" s="4">
        <v>4</v>
      </c>
      <c r="D55" s="4" t="s">
        <v>515</v>
      </c>
      <c r="E55" s="306"/>
      <c r="F55" s="3">
        <v>654</v>
      </c>
      <c r="G55" s="3">
        <v>0</v>
      </c>
      <c r="H55" s="3"/>
      <c r="I55" s="3"/>
      <c r="J55" s="3"/>
      <c r="K55" s="3"/>
    </row>
    <row r="56" spans="1:11" ht="21" x14ac:dyDescent="0.35">
      <c r="A56" s="77"/>
      <c r="B56" s="77"/>
      <c r="C56" s="78">
        <v>5</v>
      </c>
      <c r="D56" s="78" t="s">
        <v>517</v>
      </c>
      <c r="E56" s="307"/>
      <c r="F56" s="79">
        <v>632</v>
      </c>
      <c r="G56" s="79">
        <v>0</v>
      </c>
      <c r="H56" s="79"/>
      <c r="I56" s="79"/>
      <c r="J56" s="79"/>
      <c r="K56" s="79"/>
    </row>
    <row r="57" spans="1:11" ht="21" x14ac:dyDescent="0.35">
      <c r="A57" s="22"/>
      <c r="B57" s="22"/>
      <c r="C57" s="63">
        <v>6</v>
      </c>
      <c r="D57" s="63" t="s">
        <v>518</v>
      </c>
      <c r="E57" s="306"/>
      <c r="F57" s="3">
        <v>304</v>
      </c>
      <c r="G57" s="3">
        <v>304</v>
      </c>
      <c r="H57" s="3"/>
      <c r="I57" s="3"/>
      <c r="J57" s="3" t="s">
        <v>482</v>
      </c>
      <c r="K57" s="3"/>
    </row>
    <row r="58" spans="1:11" ht="21" x14ac:dyDescent="0.35">
      <c r="A58" s="53"/>
      <c r="B58" s="53"/>
      <c r="C58" s="120">
        <v>7</v>
      </c>
      <c r="D58" s="120" t="s">
        <v>519</v>
      </c>
      <c r="E58" s="349"/>
      <c r="F58" s="30">
        <v>648</v>
      </c>
      <c r="G58" s="30">
        <v>648</v>
      </c>
      <c r="H58" s="3"/>
      <c r="I58" s="3"/>
      <c r="J58" s="30" t="s">
        <v>482</v>
      </c>
      <c r="K58" s="30"/>
    </row>
    <row r="59" spans="1:11" ht="21" x14ac:dyDescent="0.35">
      <c r="A59" s="22"/>
      <c r="B59" s="22"/>
      <c r="C59" s="4">
        <v>8</v>
      </c>
      <c r="D59" s="4" t="s">
        <v>520</v>
      </c>
      <c r="E59" s="306"/>
      <c r="F59" s="3">
        <v>863</v>
      </c>
      <c r="G59" s="3">
        <v>843</v>
      </c>
      <c r="H59" s="3"/>
      <c r="I59" s="3"/>
      <c r="J59" s="3" t="s">
        <v>475</v>
      </c>
      <c r="K59" s="3"/>
    </row>
    <row r="60" spans="1:11" ht="21" x14ac:dyDescent="0.35">
      <c r="A60" s="22"/>
      <c r="B60" s="22"/>
      <c r="C60" s="4">
        <v>9</v>
      </c>
      <c r="D60" s="4" t="s">
        <v>521</v>
      </c>
      <c r="E60" s="306"/>
      <c r="F60" s="3">
        <v>311</v>
      </c>
      <c r="G60" s="3">
        <v>0</v>
      </c>
      <c r="H60" s="3"/>
      <c r="I60" s="3"/>
      <c r="J60" s="3"/>
      <c r="K60" s="3"/>
    </row>
    <row r="61" spans="1:11" s="1" customFormat="1" ht="21" x14ac:dyDescent="0.35">
      <c r="A61" s="208"/>
      <c r="B61" s="409" t="s">
        <v>870</v>
      </c>
      <c r="C61" s="410"/>
      <c r="D61" s="411"/>
      <c r="E61" s="204">
        <v>11725.87</v>
      </c>
      <c r="F61" s="207">
        <f>SUM(F52:F60)</f>
        <v>4311</v>
      </c>
      <c r="G61" s="215">
        <f t="shared" ref="G61" si="3">SUM(G52:G60)</f>
        <v>2455</v>
      </c>
      <c r="H61" s="215">
        <f>E61-G61</f>
        <v>9270.8700000000008</v>
      </c>
      <c r="I61" s="215">
        <f>G61+H61</f>
        <v>11725.87</v>
      </c>
      <c r="J61" s="207"/>
      <c r="K61" s="207"/>
    </row>
    <row r="62" spans="1:11" ht="21" x14ac:dyDescent="0.35">
      <c r="A62" s="22"/>
      <c r="B62" s="273" t="s">
        <v>522</v>
      </c>
      <c r="C62" s="63">
        <v>1</v>
      </c>
      <c r="D62" s="63" t="s">
        <v>523</v>
      </c>
      <c r="E62" s="306"/>
      <c r="F62" s="3">
        <v>1462</v>
      </c>
      <c r="G62" s="3">
        <v>1462</v>
      </c>
      <c r="H62" s="3"/>
      <c r="I62" s="3"/>
      <c r="J62" s="3" t="s">
        <v>524</v>
      </c>
      <c r="K62" s="3" t="s">
        <v>525</v>
      </c>
    </row>
    <row r="63" spans="1:11" ht="21" x14ac:dyDescent="0.35">
      <c r="A63" s="22"/>
      <c r="B63" s="22"/>
      <c r="C63" s="63">
        <v>2</v>
      </c>
      <c r="D63" s="63" t="s">
        <v>526</v>
      </c>
      <c r="E63" s="306"/>
      <c r="F63" s="3">
        <v>2686</v>
      </c>
      <c r="G63" s="3">
        <v>2686</v>
      </c>
      <c r="H63" s="3"/>
      <c r="I63" s="3"/>
      <c r="J63" s="3" t="s">
        <v>524</v>
      </c>
      <c r="K63" s="3" t="s">
        <v>525</v>
      </c>
    </row>
    <row r="64" spans="1:11" ht="21" x14ac:dyDescent="0.35">
      <c r="A64" s="22"/>
      <c r="B64" s="22"/>
      <c r="C64" s="4">
        <v>3</v>
      </c>
      <c r="D64" s="4" t="s">
        <v>527</v>
      </c>
      <c r="E64" s="306"/>
      <c r="F64" s="3">
        <v>3136</v>
      </c>
      <c r="G64" s="3">
        <v>3136</v>
      </c>
      <c r="H64" s="3"/>
      <c r="I64" s="3"/>
      <c r="J64" s="3" t="s">
        <v>524</v>
      </c>
      <c r="K64" s="3" t="s">
        <v>525</v>
      </c>
    </row>
    <row r="65" spans="1:11" ht="21" x14ac:dyDescent="0.35">
      <c r="A65" s="22"/>
      <c r="B65" s="22"/>
      <c r="C65" s="63">
        <v>4</v>
      </c>
      <c r="D65" s="63" t="s">
        <v>528</v>
      </c>
      <c r="E65" s="306"/>
      <c r="F65" s="3">
        <v>2159</v>
      </c>
      <c r="G65" s="3">
        <v>2159</v>
      </c>
      <c r="H65" s="3"/>
      <c r="I65" s="3"/>
      <c r="J65" s="3" t="s">
        <v>524</v>
      </c>
      <c r="K65" s="3" t="s">
        <v>525</v>
      </c>
    </row>
    <row r="66" spans="1:11" ht="21" x14ac:dyDescent="0.35">
      <c r="A66" s="22"/>
      <c r="B66" s="22"/>
      <c r="C66" s="63">
        <v>5</v>
      </c>
      <c r="D66" s="63" t="s">
        <v>529</v>
      </c>
      <c r="E66" s="306"/>
      <c r="F66" s="3">
        <v>2127</v>
      </c>
      <c r="G66" s="3">
        <v>2127</v>
      </c>
      <c r="H66" s="3"/>
      <c r="I66" s="3"/>
      <c r="J66" s="3" t="s">
        <v>524</v>
      </c>
      <c r="K66" s="3" t="s">
        <v>525</v>
      </c>
    </row>
    <row r="67" spans="1:11" ht="21" x14ac:dyDescent="0.35">
      <c r="A67" s="22"/>
      <c r="B67" s="22"/>
      <c r="C67" s="63">
        <v>6</v>
      </c>
      <c r="D67" s="63" t="s">
        <v>530</v>
      </c>
      <c r="E67" s="306"/>
      <c r="F67" s="3">
        <v>1980</v>
      </c>
      <c r="G67" s="3">
        <v>1980</v>
      </c>
      <c r="H67" s="3"/>
      <c r="I67" s="3"/>
      <c r="J67" s="3" t="s">
        <v>524</v>
      </c>
      <c r="K67" s="3" t="s">
        <v>525</v>
      </c>
    </row>
    <row r="68" spans="1:11" s="141" customFormat="1" ht="21" x14ac:dyDescent="0.35">
      <c r="A68" s="208"/>
      <c r="B68" s="395" t="s">
        <v>871</v>
      </c>
      <c r="C68" s="395"/>
      <c r="D68" s="395"/>
      <c r="E68" s="209">
        <v>25104.34</v>
      </c>
      <c r="F68" s="207">
        <f>SUM(F62:F67)</f>
        <v>13550</v>
      </c>
      <c r="G68" s="215">
        <f t="shared" ref="G68" si="4">SUM(G62:G67)</f>
        <v>13550</v>
      </c>
      <c r="H68" s="215">
        <f>E68-G68</f>
        <v>11554.34</v>
      </c>
      <c r="I68" s="215">
        <f>G68+H68</f>
        <v>25104.34</v>
      </c>
      <c r="J68" s="207"/>
      <c r="K68" s="207"/>
    </row>
    <row r="69" spans="1:11" ht="21" x14ac:dyDescent="0.35">
      <c r="A69" s="53"/>
      <c r="B69" s="271" t="s">
        <v>531</v>
      </c>
      <c r="C69" s="27">
        <v>1</v>
      </c>
      <c r="D69" s="27" t="s">
        <v>532</v>
      </c>
      <c r="E69" s="349"/>
      <c r="F69" s="30">
        <v>4500</v>
      </c>
      <c r="G69" s="30">
        <v>0</v>
      </c>
      <c r="H69" s="30"/>
      <c r="I69" s="30"/>
      <c r="J69" s="30"/>
      <c r="K69" s="30"/>
    </row>
    <row r="70" spans="1:11" ht="21" x14ac:dyDescent="0.35">
      <c r="A70" s="22"/>
      <c r="B70" s="22"/>
      <c r="C70" s="4">
        <v>2</v>
      </c>
      <c r="D70" s="4" t="s">
        <v>533</v>
      </c>
      <c r="E70" s="306"/>
      <c r="F70" s="3">
        <v>4614</v>
      </c>
      <c r="G70" s="30">
        <v>0</v>
      </c>
      <c r="H70" s="3"/>
      <c r="I70" s="3"/>
      <c r="J70" s="3"/>
      <c r="K70" s="3"/>
    </row>
    <row r="71" spans="1:11" ht="21" x14ac:dyDescent="0.35">
      <c r="A71" s="22"/>
      <c r="B71" s="22"/>
      <c r="C71" s="4">
        <v>3</v>
      </c>
      <c r="D71" s="4" t="s">
        <v>531</v>
      </c>
      <c r="E71" s="306"/>
      <c r="F71" s="3">
        <v>3624</v>
      </c>
      <c r="G71" s="30">
        <v>0</v>
      </c>
      <c r="H71" s="3"/>
      <c r="I71" s="3"/>
      <c r="J71" s="3"/>
      <c r="K71" s="3"/>
    </row>
    <row r="72" spans="1:11" ht="21" x14ac:dyDescent="0.35">
      <c r="A72" s="22"/>
      <c r="B72" s="22"/>
      <c r="C72" s="4">
        <v>4</v>
      </c>
      <c r="D72" s="4" t="s">
        <v>167</v>
      </c>
      <c r="E72" s="306"/>
      <c r="F72" s="3">
        <v>4143</v>
      </c>
      <c r="G72" s="30">
        <v>0</v>
      </c>
      <c r="H72" s="3"/>
      <c r="I72" s="3"/>
      <c r="J72" s="3"/>
      <c r="K72" s="3"/>
    </row>
    <row r="73" spans="1:11" ht="21" x14ac:dyDescent="0.35">
      <c r="A73" s="22"/>
      <c r="B73" s="22"/>
      <c r="C73" s="4">
        <v>5</v>
      </c>
      <c r="D73" s="4" t="s">
        <v>534</v>
      </c>
      <c r="E73" s="306"/>
      <c r="F73" s="3">
        <v>4600</v>
      </c>
      <c r="G73" s="30">
        <v>0</v>
      </c>
      <c r="H73" s="3"/>
      <c r="I73" s="3"/>
      <c r="J73" s="3"/>
      <c r="K73" s="3"/>
    </row>
    <row r="74" spans="1:11" ht="21" x14ac:dyDescent="0.35">
      <c r="A74" s="22"/>
      <c r="B74" s="22"/>
      <c r="C74" s="4">
        <v>6</v>
      </c>
      <c r="D74" s="4" t="s">
        <v>535</v>
      </c>
      <c r="E74" s="306"/>
      <c r="F74" s="3">
        <v>4370</v>
      </c>
      <c r="G74" s="30">
        <v>0</v>
      </c>
      <c r="H74" s="3"/>
      <c r="I74" s="3"/>
      <c r="J74" s="3"/>
      <c r="K74" s="3"/>
    </row>
    <row r="75" spans="1:11" ht="21" x14ac:dyDescent="0.35">
      <c r="A75" s="22"/>
      <c r="B75" s="22"/>
      <c r="C75" s="4">
        <v>7</v>
      </c>
      <c r="D75" s="4" t="s">
        <v>536</v>
      </c>
      <c r="E75" s="306"/>
      <c r="F75" s="3">
        <v>2850</v>
      </c>
      <c r="G75" s="30">
        <v>0</v>
      </c>
      <c r="H75" s="3"/>
      <c r="I75" s="3"/>
      <c r="J75" s="3"/>
      <c r="K75" s="3"/>
    </row>
    <row r="76" spans="1:11" ht="21" x14ac:dyDescent="0.35">
      <c r="A76" s="22"/>
      <c r="B76" s="22"/>
      <c r="C76" s="4">
        <v>8</v>
      </c>
      <c r="D76" s="4" t="s">
        <v>537</v>
      </c>
      <c r="E76" s="306"/>
      <c r="F76" s="3">
        <v>4118</v>
      </c>
      <c r="G76" s="30">
        <v>0</v>
      </c>
      <c r="H76" s="3"/>
      <c r="I76" s="3"/>
      <c r="J76" s="3"/>
      <c r="K76" s="3"/>
    </row>
    <row r="77" spans="1:11" ht="21" x14ac:dyDescent="0.35">
      <c r="A77" s="22"/>
      <c r="B77" s="22"/>
      <c r="C77" s="4">
        <v>9</v>
      </c>
      <c r="D77" s="4" t="s">
        <v>538</v>
      </c>
      <c r="E77" s="306"/>
      <c r="F77" s="3">
        <v>5056</v>
      </c>
      <c r="G77" s="30">
        <v>0</v>
      </c>
      <c r="H77" s="3"/>
      <c r="I77" s="3"/>
      <c r="J77" s="3"/>
      <c r="K77" s="3"/>
    </row>
    <row r="78" spans="1:11" ht="21" x14ac:dyDescent="0.35">
      <c r="A78" s="22"/>
      <c r="B78" s="22"/>
      <c r="C78" s="4">
        <v>10</v>
      </c>
      <c r="D78" s="4" t="s">
        <v>539</v>
      </c>
      <c r="E78" s="306"/>
      <c r="F78" s="3">
        <v>2203</v>
      </c>
      <c r="G78" s="30">
        <v>0</v>
      </c>
      <c r="H78" s="3"/>
      <c r="I78" s="3"/>
      <c r="J78" s="3"/>
      <c r="K78" s="3"/>
    </row>
    <row r="79" spans="1:11" ht="21" x14ac:dyDescent="0.35">
      <c r="A79" s="22"/>
      <c r="B79" s="22"/>
      <c r="C79" s="4">
        <v>11</v>
      </c>
      <c r="D79" s="4" t="s">
        <v>540</v>
      </c>
      <c r="E79" s="306"/>
      <c r="F79" s="3">
        <v>4490</v>
      </c>
      <c r="G79" s="3">
        <v>0</v>
      </c>
      <c r="H79" s="3"/>
      <c r="I79" s="3"/>
      <c r="J79" s="3"/>
      <c r="K79" s="3"/>
    </row>
    <row r="80" spans="1:11" s="1" customFormat="1" ht="21" x14ac:dyDescent="0.35">
      <c r="A80" s="208"/>
      <c r="B80" s="409" t="s">
        <v>872</v>
      </c>
      <c r="C80" s="410"/>
      <c r="D80" s="411"/>
      <c r="E80" s="204">
        <v>92782.85</v>
      </c>
      <c r="F80" s="207">
        <f>SUM(F69:F79)</f>
        <v>44568</v>
      </c>
      <c r="G80" s="207">
        <f t="shared" ref="G80" si="5">SUM(G69:G79)</f>
        <v>0</v>
      </c>
      <c r="H80" s="215">
        <f>E80-G80</f>
        <v>92782.85</v>
      </c>
      <c r="I80" s="215">
        <f>G80+H80</f>
        <v>92782.85</v>
      </c>
      <c r="J80" s="207"/>
      <c r="K80" s="207"/>
    </row>
    <row r="81" spans="1:11" ht="21" x14ac:dyDescent="0.35">
      <c r="A81" s="22"/>
      <c r="B81" s="273" t="s">
        <v>541</v>
      </c>
      <c r="C81" s="63">
        <v>1</v>
      </c>
      <c r="D81" s="63" t="s">
        <v>541</v>
      </c>
      <c r="E81" s="306"/>
      <c r="F81" s="6">
        <v>1140</v>
      </c>
      <c r="G81" s="3">
        <v>1140</v>
      </c>
      <c r="H81" s="3"/>
      <c r="I81" s="3"/>
      <c r="J81" s="3" t="s">
        <v>475</v>
      </c>
      <c r="K81" s="3"/>
    </row>
    <row r="82" spans="1:11" ht="21" x14ac:dyDescent="0.35">
      <c r="A82" s="22"/>
      <c r="B82" s="22"/>
      <c r="C82" s="4">
        <v>2</v>
      </c>
      <c r="D82" s="4" t="s">
        <v>542</v>
      </c>
      <c r="E82" s="306"/>
      <c r="F82" s="6">
        <v>1584</v>
      </c>
      <c r="G82" s="3">
        <v>1300</v>
      </c>
      <c r="H82" s="3"/>
      <c r="I82" s="6"/>
      <c r="J82" s="3" t="s">
        <v>475</v>
      </c>
      <c r="K82" s="3"/>
    </row>
    <row r="83" spans="1:11" ht="21" x14ac:dyDescent="0.35">
      <c r="A83" s="22"/>
      <c r="B83" s="22"/>
      <c r="C83" s="4">
        <v>3</v>
      </c>
      <c r="D83" s="4" t="s">
        <v>543</v>
      </c>
      <c r="E83" s="306"/>
      <c r="F83" s="6">
        <v>576</v>
      </c>
      <c r="G83" s="3">
        <v>0</v>
      </c>
      <c r="H83" s="6"/>
      <c r="I83" s="6"/>
      <c r="J83" s="3"/>
      <c r="K83" s="3"/>
    </row>
    <row r="84" spans="1:11" ht="21" x14ac:dyDescent="0.35">
      <c r="A84" s="22"/>
      <c r="B84" s="22"/>
      <c r="C84" s="4">
        <v>4</v>
      </c>
      <c r="D84" s="4" t="s">
        <v>544</v>
      </c>
      <c r="E84" s="306"/>
      <c r="F84" s="6">
        <v>504</v>
      </c>
      <c r="G84" s="3">
        <v>411</v>
      </c>
      <c r="H84" s="6"/>
      <c r="I84" s="6"/>
      <c r="J84" s="3" t="s">
        <v>475</v>
      </c>
      <c r="K84" s="3"/>
    </row>
    <row r="85" spans="1:11" ht="21" x14ac:dyDescent="0.35">
      <c r="A85" s="22"/>
      <c r="B85" s="22"/>
      <c r="C85" s="63">
        <v>5</v>
      </c>
      <c r="D85" s="63" t="s">
        <v>545</v>
      </c>
      <c r="E85" s="306"/>
      <c r="F85" s="6">
        <v>1126</v>
      </c>
      <c r="G85" s="3">
        <v>1126</v>
      </c>
      <c r="H85" s="3"/>
      <c r="I85" s="3"/>
      <c r="J85" s="3" t="s">
        <v>475</v>
      </c>
      <c r="K85" s="3"/>
    </row>
    <row r="86" spans="1:11" ht="21" x14ac:dyDescent="0.35">
      <c r="A86" s="22"/>
      <c r="B86" s="22"/>
      <c r="C86" s="63">
        <v>6</v>
      </c>
      <c r="D86" s="63" t="s">
        <v>420</v>
      </c>
      <c r="E86" s="306"/>
      <c r="F86" s="3">
        <v>1097</v>
      </c>
      <c r="G86" s="3">
        <v>1097</v>
      </c>
      <c r="H86" s="3"/>
      <c r="I86" s="3"/>
      <c r="J86" s="3" t="s">
        <v>475</v>
      </c>
      <c r="K86" s="3"/>
    </row>
    <row r="87" spans="1:11" ht="21" x14ac:dyDescent="0.35">
      <c r="A87" s="53"/>
      <c r="B87" s="53"/>
      <c r="C87" s="27">
        <v>7</v>
      </c>
      <c r="D87" s="27" t="s">
        <v>546</v>
      </c>
      <c r="E87" s="349"/>
      <c r="F87" s="29">
        <v>299</v>
      </c>
      <c r="G87" s="30">
        <v>0</v>
      </c>
      <c r="H87" s="29"/>
      <c r="I87" s="29"/>
      <c r="J87" s="30"/>
      <c r="K87" s="30"/>
    </row>
    <row r="88" spans="1:11" ht="21" x14ac:dyDescent="0.35">
      <c r="A88" s="22"/>
      <c r="B88" s="22"/>
      <c r="C88" s="4">
        <v>8</v>
      </c>
      <c r="D88" s="4" t="s">
        <v>557</v>
      </c>
      <c r="E88" s="306"/>
      <c r="F88" s="3">
        <v>1416</v>
      </c>
      <c r="G88" s="3">
        <v>613</v>
      </c>
      <c r="H88" s="3"/>
      <c r="I88" s="3"/>
      <c r="J88" s="3" t="s">
        <v>475</v>
      </c>
      <c r="K88" s="3"/>
    </row>
    <row r="89" spans="1:11" ht="21" x14ac:dyDescent="0.35">
      <c r="A89" s="22"/>
      <c r="B89" s="22"/>
      <c r="C89" s="63">
        <v>9</v>
      </c>
      <c r="D89" s="63" t="s">
        <v>547</v>
      </c>
      <c r="E89" s="306"/>
      <c r="F89" s="6">
        <v>1216</v>
      </c>
      <c r="G89" s="3">
        <v>1216</v>
      </c>
      <c r="H89" s="3"/>
      <c r="I89" s="3"/>
      <c r="J89" s="3" t="s">
        <v>475</v>
      </c>
      <c r="K89" s="3"/>
    </row>
    <row r="90" spans="1:11" ht="21" x14ac:dyDescent="0.35">
      <c r="A90" s="22"/>
      <c r="B90" s="22"/>
      <c r="C90" s="4">
        <v>10</v>
      </c>
      <c r="D90" s="4" t="s">
        <v>548</v>
      </c>
      <c r="E90" s="306"/>
      <c r="F90" s="90">
        <v>233.5</v>
      </c>
      <c r="G90" s="3">
        <v>0</v>
      </c>
      <c r="H90" s="90"/>
      <c r="I90" s="90"/>
      <c r="J90" s="3"/>
      <c r="K90" s="3"/>
    </row>
    <row r="91" spans="1:11" ht="21" x14ac:dyDescent="0.35">
      <c r="A91" s="53"/>
      <c r="B91" s="53"/>
      <c r="C91" s="27">
        <v>11</v>
      </c>
      <c r="D91" s="27" t="s">
        <v>549</v>
      </c>
      <c r="E91" s="349"/>
      <c r="F91" s="30">
        <v>608</v>
      </c>
      <c r="G91" s="30">
        <v>608</v>
      </c>
      <c r="H91" s="30"/>
      <c r="I91" s="30"/>
      <c r="J91" s="30" t="s">
        <v>475</v>
      </c>
      <c r="K91" s="30"/>
    </row>
    <row r="92" spans="1:11" ht="21" x14ac:dyDescent="0.35">
      <c r="A92" s="22"/>
      <c r="B92" s="22"/>
      <c r="C92" s="4">
        <v>12</v>
      </c>
      <c r="D92" s="4" t="s">
        <v>550</v>
      </c>
      <c r="E92" s="306"/>
      <c r="F92" s="6">
        <v>341</v>
      </c>
      <c r="G92" s="122">
        <v>149</v>
      </c>
      <c r="H92" s="47"/>
      <c r="I92" s="47"/>
      <c r="J92" s="3" t="s">
        <v>475</v>
      </c>
      <c r="K92" s="3"/>
    </row>
    <row r="93" spans="1:11" s="1" customFormat="1" ht="21" x14ac:dyDescent="0.35">
      <c r="A93" s="208"/>
      <c r="B93" s="409" t="s">
        <v>873</v>
      </c>
      <c r="C93" s="410"/>
      <c r="D93" s="411"/>
      <c r="E93" s="204">
        <v>16268.21</v>
      </c>
      <c r="F93" s="220">
        <f>SUM(F81:F92)</f>
        <v>10140.5</v>
      </c>
      <c r="G93" s="215">
        <f>SUM(G81:G92)</f>
        <v>7660</v>
      </c>
      <c r="H93" s="215">
        <f>E93-G93</f>
        <v>8608.2099999999991</v>
      </c>
      <c r="I93" s="215">
        <f>G93+H93</f>
        <v>16268.21</v>
      </c>
      <c r="J93" s="207"/>
      <c r="K93" s="207"/>
    </row>
    <row r="94" spans="1:11" ht="24" customHeight="1" x14ac:dyDescent="0.35">
      <c r="A94" s="22"/>
      <c r="B94" s="287" t="s">
        <v>551</v>
      </c>
      <c r="C94" s="4">
        <v>1</v>
      </c>
      <c r="D94" s="4" t="s">
        <v>551</v>
      </c>
      <c r="E94" s="306"/>
      <c r="F94" s="3">
        <v>4024</v>
      </c>
      <c r="G94" s="3">
        <v>0</v>
      </c>
      <c r="H94" s="3"/>
      <c r="I94" s="3"/>
      <c r="J94" s="3"/>
      <c r="K94" s="3"/>
    </row>
    <row r="95" spans="1:11" ht="21" x14ac:dyDescent="0.35">
      <c r="A95" s="22"/>
      <c r="B95" s="179"/>
      <c r="C95" s="4">
        <v>2</v>
      </c>
      <c r="D95" s="4" t="s">
        <v>552</v>
      </c>
      <c r="E95" s="306"/>
      <c r="F95" s="3">
        <v>2990</v>
      </c>
      <c r="G95" s="3">
        <v>0</v>
      </c>
      <c r="H95" s="3"/>
      <c r="I95" s="3"/>
      <c r="J95" s="3"/>
      <c r="K95" s="3"/>
    </row>
    <row r="96" spans="1:11" ht="21" x14ac:dyDescent="0.35">
      <c r="A96" s="22"/>
      <c r="B96" s="22"/>
      <c r="C96" s="4">
        <v>3</v>
      </c>
      <c r="D96" s="4" t="s">
        <v>553</v>
      </c>
      <c r="E96" s="306"/>
      <c r="F96" s="3">
        <v>6724</v>
      </c>
      <c r="G96" s="3">
        <v>0</v>
      </c>
      <c r="H96" s="3"/>
      <c r="I96" s="3"/>
      <c r="J96" s="3"/>
      <c r="K96" s="3"/>
    </row>
    <row r="97" spans="1:11" ht="21" x14ac:dyDescent="0.35">
      <c r="A97" s="22"/>
      <c r="B97" s="22"/>
      <c r="C97" s="4">
        <v>4</v>
      </c>
      <c r="D97" s="4" t="s">
        <v>558</v>
      </c>
      <c r="E97" s="306"/>
      <c r="F97" s="3">
        <v>3944</v>
      </c>
      <c r="G97" s="3">
        <v>0</v>
      </c>
      <c r="H97" s="3"/>
      <c r="I97" s="3"/>
      <c r="J97" s="3"/>
      <c r="K97" s="3"/>
    </row>
    <row r="98" spans="1:11" ht="21" x14ac:dyDescent="0.35">
      <c r="A98" s="22"/>
      <c r="B98" s="22"/>
      <c r="C98" s="4">
        <v>5</v>
      </c>
      <c r="D98" s="4" t="s">
        <v>554</v>
      </c>
      <c r="E98" s="306"/>
      <c r="F98" s="3">
        <v>3279</v>
      </c>
      <c r="G98" s="3">
        <v>0</v>
      </c>
      <c r="H98" s="3"/>
      <c r="I98" s="3"/>
      <c r="J98" s="3"/>
      <c r="K98" s="3"/>
    </row>
    <row r="99" spans="1:11" ht="21" x14ac:dyDescent="0.35">
      <c r="A99" s="22"/>
      <c r="B99" s="22"/>
      <c r="C99" s="4">
        <v>6</v>
      </c>
      <c r="D99" s="4" t="s">
        <v>231</v>
      </c>
      <c r="E99" s="306"/>
      <c r="F99" s="3">
        <v>3775</v>
      </c>
      <c r="G99" s="3">
        <v>0</v>
      </c>
      <c r="H99" s="3"/>
      <c r="I99" s="3"/>
      <c r="J99" s="3"/>
      <c r="K99" s="3"/>
    </row>
    <row r="100" spans="1:11" ht="21" x14ac:dyDescent="0.35">
      <c r="A100" s="22"/>
      <c r="B100" s="22"/>
      <c r="C100" s="4">
        <v>7</v>
      </c>
      <c r="D100" s="4" t="s">
        <v>555</v>
      </c>
      <c r="E100" s="306"/>
      <c r="F100" s="3">
        <v>4693</v>
      </c>
      <c r="G100" s="3">
        <v>0</v>
      </c>
      <c r="H100" s="3"/>
      <c r="I100" s="3"/>
      <c r="J100" s="3"/>
      <c r="K100" s="3"/>
    </row>
    <row r="101" spans="1:11" ht="21" x14ac:dyDescent="0.35">
      <c r="A101" s="22"/>
      <c r="B101" s="22"/>
      <c r="C101" s="4">
        <v>8</v>
      </c>
      <c r="D101" s="4" t="s">
        <v>559</v>
      </c>
      <c r="E101" s="306"/>
      <c r="F101" s="3">
        <v>2603</v>
      </c>
      <c r="G101" s="3">
        <v>0</v>
      </c>
      <c r="H101" s="3"/>
      <c r="I101" s="3"/>
      <c r="J101" s="3"/>
      <c r="K101" s="3"/>
    </row>
    <row r="102" spans="1:11" s="1" customFormat="1" ht="21" x14ac:dyDescent="0.35">
      <c r="A102" s="208"/>
      <c r="B102" s="409" t="s">
        <v>874</v>
      </c>
      <c r="C102" s="410"/>
      <c r="D102" s="411"/>
      <c r="E102" s="204">
        <v>47829.14</v>
      </c>
      <c r="F102" s="207">
        <f>SUM(F94:F101)</f>
        <v>32032</v>
      </c>
      <c r="G102" s="207">
        <f t="shared" ref="G102" si="6">SUM(G94:G101)</f>
        <v>0</v>
      </c>
      <c r="H102" s="215">
        <f>E102-G102</f>
        <v>47829.14</v>
      </c>
      <c r="I102" s="215">
        <f>G102+H102</f>
        <v>47829.14</v>
      </c>
      <c r="J102" s="207"/>
      <c r="K102" s="207"/>
    </row>
    <row r="103" spans="1:11" s="1" customFormat="1" ht="21" x14ac:dyDescent="0.35">
      <c r="A103" s="139"/>
      <c r="B103" s="394" t="s">
        <v>790</v>
      </c>
      <c r="C103" s="394"/>
      <c r="D103" s="394"/>
      <c r="E103" s="194">
        <f>E102+E93+E80+E68+E61+E51+E41+E27+E12+E7</f>
        <v>348480.46000000008</v>
      </c>
      <c r="F103" s="140">
        <f>F12+F27+F41+F51+F61+F68+F80+F93+F102</f>
        <v>198814.5</v>
      </c>
      <c r="G103" s="240">
        <f>G93+G68+G61+G51+G41+G27+G12+G7</f>
        <v>73589.440000000002</v>
      </c>
      <c r="H103" s="240">
        <f>H102+H93+H80+H68+H61+H51+H41+H27+H12+H7</f>
        <v>274891.02</v>
      </c>
      <c r="I103" s="240"/>
      <c r="J103" s="140"/>
      <c r="K103" s="140"/>
    </row>
    <row r="106" spans="1:11" ht="21" x14ac:dyDescent="0.35">
      <c r="D106" s="193" t="s">
        <v>877</v>
      </c>
    </row>
    <row r="108" spans="1:11" ht="23.25" x14ac:dyDescent="0.35">
      <c r="D108" s="308" t="s">
        <v>884</v>
      </c>
      <c r="E108" s="310"/>
      <c r="F108" s="314"/>
    </row>
    <row r="127" spans="6:9" x14ac:dyDescent="0.2">
      <c r="F127" s="74"/>
      <c r="G127" s="74"/>
      <c r="H127" s="74"/>
      <c r="I127" s="74"/>
    </row>
  </sheetData>
  <mergeCells count="21">
    <mergeCell ref="B68:D68"/>
    <mergeCell ref="B80:D80"/>
    <mergeCell ref="B93:D93"/>
    <mergeCell ref="B102:D102"/>
    <mergeCell ref="B103:D103"/>
    <mergeCell ref="B61:D61"/>
    <mergeCell ref="F4:F5"/>
    <mergeCell ref="I4:I5"/>
    <mergeCell ref="A1:K1"/>
    <mergeCell ref="A2:K2"/>
    <mergeCell ref="A3:K3"/>
    <mergeCell ref="A4:A5"/>
    <mergeCell ref="B4:B5"/>
    <mergeCell ref="C4:C5"/>
    <mergeCell ref="D4:D5"/>
    <mergeCell ref="K4:K5"/>
    <mergeCell ref="B7:D7"/>
    <mergeCell ref="B12:D12"/>
    <mergeCell ref="B27:D27"/>
    <mergeCell ref="B41:D41"/>
    <mergeCell ref="B51:D51"/>
  </mergeCells>
  <pageMargins left="0.11811023622047245" right="0.11811023622047245" top="0.55118110236220474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9</vt:i4>
      </vt:variant>
    </vt:vector>
  </HeadingPairs>
  <TitlesOfParts>
    <vt:vector size="19" baseType="lpstr">
      <vt:lpstr>บ้านด่าน</vt:lpstr>
      <vt:lpstr>ศรีสำโรง</vt:lpstr>
      <vt:lpstr>สวรรคโลก</vt:lpstr>
      <vt:lpstr>ทุ่งเสลี่ยม</vt:lpstr>
      <vt:lpstr>ศรีนคร</vt:lpstr>
      <vt:lpstr>คีรีมาศ</vt:lpstr>
      <vt:lpstr>ศรีสัชนาลัย</vt:lpstr>
      <vt:lpstr>กงไกรลาศ</vt:lpstr>
      <vt:lpstr>เมืองสุโขทัย</vt:lpstr>
      <vt:lpstr>Sheet1</vt:lpstr>
      <vt:lpstr>กงไกรลาศ!Print_Titles</vt:lpstr>
      <vt:lpstr>คีรีมาศ!Print_Titles</vt:lpstr>
      <vt:lpstr>ทุ่งเสลี่ยม!Print_Titles</vt:lpstr>
      <vt:lpstr>บ้านด่าน!Print_Titles</vt:lpstr>
      <vt:lpstr>เมืองสุโขทัย!Print_Titles</vt:lpstr>
      <vt:lpstr>ศรีนคร!Print_Titles</vt:lpstr>
      <vt:lpstr>ศรีสัชนาลัย!Print_Titles</vt:lpstr>
      <vt:lpstr>ศรีสำโรง!Print_Titles</vt:lpstr>
      <vt:lpstr>สวรรคโลก!Print_Titles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My Documents</cp:lastModifiedBy>
  <cp:lastPrinted>2017-08-10T04:53:20Z</cp:lastPrinted>
  <dcterms:created xsi:type="dcterms:W3CDTF">2017-05-25T09:13:48Z</dcterms:created>
  <dcterms:modified xsi:type="dcterms:W3CDTF">2018-06-27T07:29:34Z</dcterms:modified>
</cp:coreProperties>
</file>